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autoCompressPictures="0"/>
  <bookViews>
    <workbookView xWindow="0" yWindow="640" windowWidth="27220" windowHeight="14420" tabRatio="601" activeTab="1"/>
  </bookViews>
  <sheets>
    <sheet name="Summary" sheetId="17" r:id="rId1"/>
    <sheet name="Program Detail" sheetId="1" r:id="rId2"/>
    <sheet name="Travel Detail" sheetId="27" r:id="rId3"/>
    <sheet name="Items to be Supplied by CHF" sheetId="28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1__123Graph_ACHART_2" hidden="1">'[2]Not In Use HERE FORWARD------&gt;&gt;'!$C$11:$C$16</definedName>
    <definedName name="___2__123Graph_BCHART_2" hidden="1">'[2]Not In Use HERE FORWARD------&gt;&gt;'!$D$11:$D$16</definedName>
    <definedName name="___LLT1">#REF!</definedName>
    <definedName name="___LLT10">#REF!</definedName>
    <definedName name="___LLT11">#REF!</definedName>
    <definedName name="___LLT12">#REF!</definedName>
    <definedName name="___LLT2">#REF!</definedName>
    <definedName name="___LLT3">#REF!</definedName>
    <definedName name="___LLT4">#REF!</definedName>
    <definedName name="___LLT5">#REF!</definedName>
    <definedName name="___LLT6">#REF!</definedName>
    <definedName name="___LLT7">#REF!</definedName>
    <definedName name="___LLT8">#REF!</definedName>
    <definedName name="___LLT9">#REF!</definedName>
    <definedName name="___LST1">#REF!</definedName>
    <definedName name="___LST2">#REF!</definedName>
    <definedName name="___LST3">#REF!</definedName>
    <definedName name="___LST4">#REF!</definedName>
    <definedName name="___LST5">#REF!</definedName>
    <definedName name="___LT1">#REF!</definedName>
    <definedName name="___LT2">#REF!</definedName>
    <definedName name="___LT3">#REF!</definedName>
    <definedName name="___LT4">#REF!</definedName>
    <definedName name="___STX1">#REF!</definedName>
    <definedName name="___STX2">#REF!</definedName>
    <definedName name="___STX3">#REF!</definedName>
    <definedName name="___STX4">#REF!</definedName>
    <definedName name="___STX5">#REF!</definedName>
    <definedName name="___tot67000">[3]Specification!$F$191</definedName>
    <definedName name="__1__123Graph_ACHART_2" hidden="1">'[2]Not In Use HERE FORWARD------&gt;&gt;'!$C$11:$C$16</definedName>
    <definedName name="__2__123Graph_BCHART_2" hidden="1">'[2]Not In Use HERE FORWARD------&gt;&gt;'!$D$11:$D$16</definedName>
    <definedName name="__Dat1">'[4]Invoice - Federal Share'!$A$13:$H$44</definedName>
    <definedName name="__LLT1">#REF!</definedName>
    <definedName name="__LLT10">#REF!</definedName>
    <definedName name="__LLT11">#REF!</definedName>
    <definedName name="__LLT12">#REF!</definedName>
    <definedName name="__LLT2">#REF!</definedName>
    <definedName name="__LLT3">#REF!</definedName>
    <definedName name="__LLT4">#REF!</definedName>
    <definedName name="__LLT5">#REF!</definedName>
    <definedName name="__LLT6">#REF!</definedName>
    <definedName name="__LLT7">#REF!</definedName>
    <definedName name="__LLT8">#REF!</definedName>
    <definedName name="__LLT9">#REF!</definedName>
    <definedName name="__LST1">#REF!</definedName>
    <definedName name="__LST2">#REF!</definedName>
    <definedName name="__LST3">#REF!</definedName>
    <definedName name="__LST4">#REF!</definedName>
    <definedName name="__LST5">#REF!</definedName>
    <definedName name="__LT1">#REF!</definedName>
    <definedName name="__LT2">#REF!</definedName>
    <definedName name="__LT3">#REF!</definedName>
    <definedName name="__LT4">#REF!</definedName>
    <definedName name="__ob1">#REF!</definedName>
    <definedName name="__ob2">#REF!</definedName>
    <definedName name="__ob234">#REF!</definedName>
    <definedName name="__STX1">#REF!</definedName>
    <definedName name="__STX2">#REF!</definedName>
    <definedName name="__STX3">#REF!</definedName>
    <definedName name="__STX4">#REF!</definedName>
    <definedName name="__STX5">#REF!</definedName>
    <definedName name="__tot67000">[3]Specification!$F$191</definedName>
    <definedName name="_1__123Graph_ACHART_2" hidden="1">'[2]Not In Use HERE FORWARD------&gt;&gt;'!$C$11:$C$16</definedName>
    <definedName name="_2__123Graph_BCHART_2" hidden="1">'[2]Not In Use HERE FORWARD------&gt;&gt;'!$D$11:$D$16</definedName>
    <definedName name="_Dat1">'[4]Invoice - Federal Share'!$A$13:$H$44</definedName>
    <definedName name="_Key1" hidden="1">#REF!</definedName>
    <definedName name="_key2" hidden="1">#REF!</definedName>
    <definedName name="_LLT1">#REF!</definedName>
    <definedName name="_LLT10">#REF!</definedName>
    <definedName name="_LLT11">#REF!</definedName>
    <definedName name="_LLT12">#REF!</definedName>
    <definedName name="_LLT2">#REF!</definedName>
    <definedName name="_LLT3">#REF!</definedName>
    <definedName name="_LLT4">#REF!</definedName>
    <definedName name="_LLT5">#REF!</definedName>
    <definedName name="_LLT6">#REF!</definedName>
    <definedName name="_LLT7">#REF!</definedName>
    <definedName name="_LLT8">#REF!</definedName>
    <definedName name="_LLT9">#REF!</definedName>
    <definedName name="_LST1">#REF!</definedName>
    <definedName name="_LST2">#REF!</definedName>
    <definedName name="_LST3">#REF!</definedName>
    <definedName name="_LST4">#REF!</definedName>
    <definedName name="_LST5">#REF!</definedName>
    <definedName name="_LT1">#REF!</definedName>
    <definedName name="_LT2">#REF!</definedName>
    <definedName name="_LT3">#REF!</definedName>
    <definedName name="_LT4">#REF!</definedName>
    <definedName name="_ob1">#REF!</definedName>
    <definedName name="_ob2">#REF!</definedName>
    <definedName name="_ob234">#REF!</definedName>
    <definedName name="_Order1" hidden="1">255</definedName>
    <definedName name="_Order2" hidden="1">255</definedName>
    <definedName name="_Sort" hidden="1">#REF!</definedName>
    <definedName name="_sort1" hidden="1">#REF!</definedName>
    <definedName name="_STX1">#REF!</definedName>
    <definedName name="_STX2">#REF!</definedName>
    <definedName name="_STX3">#REF!</definedName>
    <definedName name="_STX4">#REF!</definedName>
    <definedName name="_STX5">#REF!</definedName>
    <definedName name="_tot67000">[3]Specification!$F$191</definedName>
    <definedName name="\a">#REF!</definedName>
    <definedName name="\AA">#REF!</definedName>
    <definedName name="\AH">#REF!</definedName>
    <definedName name="\b">#REF!</definedName>
    <definedName name="\f">#REF!</definedName>
    <definedName name="\FO">#REF!</definedName>
    <definedName name="\MS">#REF!</definedName>
    <definedName name="\n">#REF!</definedName>
    <definedName name="\o">#REF!</definedName>
    <definedName name="\p">#REF!</definedName>
    <definedName name="\q">'[1]APP B.2 DETBUD'!#REF!</definedName>
    <definedName name="\r">#REF!</definedName>
    <definedName name="\RK">#REF!</definedName>
    <definedName name="\s">#REF!</definedName>
    <definedName name="\SM">#REF!</definedName>
    <definedName name="\SO">#REF!</definedName>
    <definedName name="\TOT">#REF!</definedName>
    <definedName name="\v">'[1]APP B.2 DETBUD'!#REF!</definedName>
    <definedName name="\z">#REF!</definedName>
    <definedName name="\ZD">#REF!</definedName>
    <definedName name="AAA">#REF!</definedName>
    <definedName name="ACDI">#REF!</definedName>
    <definedName name="Admin">'[5]Range Page'!$A$21</definedName>
    <definedName name="adminav">#REF!</definedName>
    <definedName name="adminfee">'[6]Range Page'!$A$24</definedName>
    <definedName name="Alaa">#REF!</definedName>
    <definedName name="annual_increase">[7]formulas!$B$3</definedName>
    <definedName name="asf">#REF!</definedName>
    <definedName name="BillingSchedule">#REF!</definedName>
    <definedName name="budget">#REF!</definedName>
    <definedName name="Budget_years">#REF!</definedName>
    <definedName name="Chart_of_accounts">#REF!</definedName>
    <definedName name="Client">'[8]W&amp;L'!$I$2:$I$16</definedName>
    <definedName name="Components">#REF!</definedName>
    <definedName name="copav">#REF!</definedName>
    <definedName name="copyr1">#REF!</definedName>
    <definedName name="copyr2">#REF!</definedName>
    <definedName name="copyr3">#REF!</definedName>
    <definedName name="Cost_Category2">[9]Definitions!$F$3:$F$15</definedName>
    <definedName name="Country">'[8]W&amp;L'!$A$2:$A$198</definedName>
    <definedName name="_xlnm.Criteria">#REF!</definedName>
    <definedName name="Ctype">'[8]W&amp;L'!$F$2:$F$8</definedName>
    <definedName name="DANGER">#REF!</definedName>
    <definedName name="dangerpay">'[6]Range Page'!$A$14</definedName>
    <definedName name="DATA">#REF!</definedName>
    <definedName name="DataCum">#REF!</definedName>
    <definedName name="DataJuly">#REF!</definedName>
    <definedName name="DataJune">#REF!</definedName>
    <definedName name="DataMay">#REF!</definedName>
    <definedName name="date_submitted">'[10]Master info'!$B$17</definedName>
    <definedName name="Date1">[3]Summary!$E$6</definedName>
    <definedName name="Date2">[3]Summary!$E$7</definedName>
    <definedName name="DBA">#REF!</definedName>
    <definedName name="DCLODG">#REF!</definedName>
    <definedName name="DCMIE">#REF!</definedName>
    <definedName name="DCPD">#REF!</definedName>
    <definedName name="Disease_components">[6]Definitions!$A$2:$D$2</definedName>
    <definedName name="DiseaseComponent">#REF!</definedName>
    <definedName name="DollarLC">'[6]Range Page'!$A$29</definedName>
    <definedName name="dpt">#REF!</definedName>
    <definedName name="eduallowance.expat1">'[6]Range Page'!$A$15</definedName>
    <definedName name="eduallowance.expat2">'[6]Range Page'!$A$16</definedName>
    <definedName name="eduallowance.expat3">'[11]Range Page'!$A$18</definedName>
    <definedName name="eduallowance.expat4">'[11]Range Page'!$A$19</definedName>
    <definedName name="Exchange">#REF!</definedName>
    <definedName name="expatsttadays">#REF!</definedName>
    <definedName name="EXPORT_AREA">'[1]APP B.2 DETBUD'!#REF!</definedName>
    <definedName name="FDRs">#REF!</definedName>
    <definedName name="fee">#REF!</definedName>
    <definedName name="field_fringe">[7]formulas!$B$11</definedName>
    <definedName name="ForeignTransferAllowance">'[6]Range Page'!$A$19</definedName>
    <definedName name="g_a">#REF!</definedName>
    <definedName name="GandA">'[6]Range Page'!$A$5</definedName>
    <definedName name="gandamult">[7]formulas!$B$6</definedName>
    <definedName name="GBP">[12]Summary!$G$16</definedName>
    <definedName name="Grantcycle">[13]Definitions!#REF!</definedName>
    <definedName name="GRP">#REF!</definedName>
    <definedName name="heading">#N/A</definedName>
    <definedName name="HISTORY">#REF!</definedName>
    <definedName name="HIV">[6]Definitions!#REF!</definedName>
    <definedName name="HIV_AIDS">[6]Definitions!$A$3:$A$25</definedName>
    <definedName name="HQ1_">#REF!</definedName>
    <definedName name="HQ1PMY1">#REF!</definedName>
    <definedName name="HQ1PMY2">#REF!</definedName>
    <definedName name="HQ1PMY3">#REF!</definedName>
    <definedName name="HQ1PMY4">#REF!</definedName>
    <definedName name="HQ1PMY5">#REF!</definedName>
    <definedName name="HQ2_">#REF!</definedName>
    <definedName name="HQ2PMY1">#REF!</definedName>
    <definedName name="HQ2PMY2">#REF!</definedName>
    <definedName name="HQ2PMY3">#REF!</definedName>
    <definedName name="HQ2PMY4">#REF!</definedName>
    <definedName name="HQ2PMY5">#REF!</definedName>
    <definedName name="HQ3_">#REF!</definedName>
    <definedName name="HQ3PMY1">#REF!</definedName>
    <definedName name="HQ3PMY2">#REF!</definedName>
    <definedName name="HQ3PMY3">#REF!</definedName>
    <definedName name="HQ3PMY4">#REF!</definedName>
    <definedName name="HQ3PMY5">#REF!</definedName>
    <definedName name="HQ4_">#REF!</definedName>
    <definedName name="HQ4PMY1">#REF!</definedName>
    <definedName name="HQ4PMY2">#REF!</definedName>
    <definedName name="HQ4PMY3">#REF!</definedName>
    <definedName name="HQ4PMY4">#REF!</definedName>
    <definedName name="HQ4PMY5">#REF!</definedName>
    <definedName name="HQ5_">#REF!</definedName>
    <definedName name="HQ5PMY1">#REF!</definedName>
    <definedName name="HQ5PMY2">#REF!</definedName>
    <definedName name="HQ5PMY3">#REF!</definedName>
    <definedName name="HQ5PMY4">#REF!</definedName>
    <definedName name="HQ5PMY5">#REF!</definedName>
    <definedName name="HQ6_">#REF!</definedName>
    <definedName name="HQ6PMY1">#REF!</definedName>
    <definedName name="HQ6PMY2">#REF!</definedName>
    <definedName name="HQ6PMY3">#REF!</definedName>
    <definedName name="HQ6PMY4">#REF!</definedName>
    <definedName name="HQ6PMY5">#REF!</definedName>
    <definedName name="HQ7_">#REF!</definedName>
    <definedName name="HQ7PMY1">#REF!</definedName>
    <definedName name="HQ7PMY2">#REF!</definedName>
    <definedName name="HQ7PMY3">#REF!</definedName>
    <definedName name="HQ7PMY4">#REF!</definedName>
    <definedName name="HQ7PMY5">#REF!</definedName>
    <definedName name="HQ8_">#REF!</definedName>
    <definedName name="HQ8PMY1">#REF!</definedName>
    <definedName name="HQ8PMY2">#REF!</definedName>
    <definedName name="HQ8PMY3">#REF!</definedName>
    <definedName name="HQ8PMY4">#REF!</definedName>
    <definedName name="HQ8PMY5">#REF!</definedName>
    <definedName name="HQINTFR">#REF!</definedName>
    <definedName name="HQLODGAY1">#REF!</definedName>
    <definedName name="HQLODGAY2">#REF!</definedName>
    <definedName name="HQLODGAY3">#REF!</definedName>
    <definedName name="HQLODGAY4">#REF!</definedName>
    <definedName name="HQLODGAY5">#REF!</definedName>
    <definedName name="HQLODGCY1">#REF!</definedName>
    <definedName name="HQLODGCY2">#REF!</definedName>
    <definedName name="HQLODGCY3">#REF!</definedName>
    <definedName name="HQLODGCY4">#REF!</definedName>
    <definedName name="HQLODGCY5">#REF!</definedName>
    <definedName name="HQLODGDY1">#REF!</definedName>
    <definedName name="HQLODGDY2">#REF!</definedName>
    <definedName name="HQLODGDY3">#REF!</definedName>
    <definedName name="HQLODGDY4">#REF!</definedName>
    <definedName name="HQLODGDY5">#REF!</definedName>
    <definedName name="HQMIEAY1">#REF!</definedName>
    <definedName name="HQMIEAY2">#REF!</definedName>
    <definedName name="HQMIEAY3">#REF!</definedName>
    <definedName name="HQMIEAY4">#REF!</definedName>
    <definedName name="HQMIEAY5">#REF!</definedName>
    <definedName name="HQMIECY1">#REF!</definedName>
    <definedName name="HQMIECY2">#REF!</definedName>
    <definedName name="HQMIECY3">#REF!</definedName>
    <definedName name="HQMIECY4">#REF!</definedName>
    <definedName name="HQMIECY5">#REF!</definedName>
    <definedName name="HQMIEDY1">#REF!</definedName>
    <definedName name="HQMIEDY2">#REF!</definedName>
    <definedName name="HQMIEDY3">#REF!</definedName>
    <definedName name="HQMIEDY4">#REF!</definedName>
    <definedName name="HQMIEDY5">#REF!</definedName>
    <definedName name="HV">#REF!</definedName>
    <definedName name="Idba">#REF!</definedName>
    <definedName name="Ifee">#REF!</definedName>
    <definedName name="IFOH">#REF!</definedName>
    <definedName name="IMPLEMENTATION_PHASE">[13]Definitions!#REF!</definedName>
    <definedName name="Implementing_Entity_Type">[6]Definitions!$H$3:$H$9</definedName>
    <definedName name="IN">#REF!</definedName>
    <definedName name="Indirect1">#REF!</definedName>
    <definedName name="INL">#REF!</definedName>
    <definedName name="INODC">#REF!</definedName>
    <definedName name="INT1LODG">#REF!</definedName>
    <definedName name="INT1MIE">#REF!</definedName>
    <definedName name="INT1PD">#REF!</definedName>
    <definedName name="INT2LODG">#REF!</definedName>
    <definedName name="INT2MIE">#REF!</definedName>
    <definedName name="INT2PD">#REF!</definedName>
    <definedName name="INTFARE">#REF!</definedName>
    <definedName name="intlfringe">'[6]Range Page'!$A$7</definedName>
    <definedName name="INTLODG">#REF!</definedName>
    <definedName name="INTPDLODG">#REF!</definedName>
    <definedName name="ISF">#REF!</definedName>
    <definedName name="ITSupport">'[6]Range Page'!#REF!</definedName>
    <definedName name="IWOH">#REF!</definedName>
    <definedName name="ji">#REF!</definedName>
    <definedName name="kampalaperdiem">#REF!</definedName>
    <definedName name="Labor_Categories">#REF!</definedName>
    <definedName name="Labor_categories_and_levels">'[14]AMAP-MF'!$K$9:$K$33</definedName>
    <definedName name="Labor_category_and_level">'[15]AMAP-MF'!#REF!</definedName>
    <definedName name="Labor_Escalation">[16]Assumptions!$B$9</definedName>
    <definedName name="List1">#REF!</definedName>
    <definedName name="List2">#REF!</definedName>
    <definedName name="List21">#REF!</definedName>
    <definedName name="list22">#REF!</definedName>
    <definedName name="listH">[13]Definitions!#REF!</definedName>
    <definedName name="listie">[13]Definitions!$B$31:$B$38</definedName>
    <definedName name="listnew">#REF!</definedName>
    <definedName name="listS">#REF!</definedName>
    <definedName name="listsda">#REF!</definedName>
    <definedName name="listserv">#REF!</definedName>
    <definedName name="LLT10PMY1">#REF!</definedName>
    <definedName name="LLT10PMY2">#REF!</definedName>
    <definedName name="LLT10PMY3">#REF!</definedName>
    <definedName name="LLT10PMY4">#REF!</definedName>
    <definedName name="LLT10PMY5">#REF!</definedName>
    <definedName name="LLT11PMY1">#REF!</definedName>
    <definedName name="LLT11PMY2">#REF!</definedName>
    <definedName name="LLT11PMY3">#REF!</definedName>
    <definedName name="LLT11PMY4">#REF!</definedName>
    <definedName name="LLT11PMY5">#REF!</definedName>
    <definedName name="LLT12PMY1">#REF!</definedName>
    <definedName name="LLT12PMY2">#REF!</definedName>
    <definedName name="LLT12PMY3">#REF!</definedName>
    <definedName name="LLT12PMY4">#REF!</definedName>
    <definedName name="LLT12PMY5">#REF!</definedName>
    <definedName name="LLT1PMY1">#REF!</definedName>
    <definedName name="LLT1PMY2">#REF!</definedName>
    <definedName name="LLT1PMY3">#REF!</definedName>
    <definedName name="LLT1PMY4">#REF!</definedName>
    <definedName name="LLT1PMY5">#REF!</definedName>
    <definedName name="LLT2PMY1">#REF!</definedName>
    <definedName name="LLT2PMY2">#REF!</definedName>
    <definedName name="LLT2PMY3">#REF!</definedName>
    <definedName name="LLT2PMY4">#REF!</definedName>
    <definedName name="LLT2PMY5">#REF!</definedName>
    <definedName name="LLT3PMY1">#REF!</definedName>
    <definedName name="LLT3PMY2">#REF!</definedName>
    <definedName name="LLT3PMY3">#REF!</definedName>
    <definedName name="LLT3PMY4">#REF!</definedName>
    <definedName name="LLT3PMY5">#REF!</definedName>
    <definedName name="LLT4PMY1">#REF!</definedName>
    <definedName name="LLT4PMY2">#REF!</definedName>
    <definedName name="LLT4PMY3">#REF!</definedName>
    <definedName name="LLT4PMY4">#REF!</definedName>
    <definedName name="LLT4PMY5">#REF!</definedName>
    <definedName name="LLT5PMY1">#REF!</definedName>
    <definedName name="LLT5PMY2">#REF!</definedName>
    <definedName name="LLT5PMY3">#REF!</definedName>
    <definedName name="LLT5PMY4">#REF!</definedName>
    <definedName name="LLT5PMY5">#REF!</definedName>
    <definedName name="LLT6PMY1">#REF!</definedName>
    <definedName name="LLT6PMY2">#REF!</definedName>
    <definedName name="LLT6PMY3">#REF!</definedName>
    <definedName name="LLT6PMY4">#REF!</definedName>
    <definedName name="LLT6PMY5">#REF!</definedName>
    <definedName name="LLT7PMY1">#REF!</definedName>
    <definedName name="LLT7PMY2">#REF!</definedName>
    <definedName name="LLT7PMY3">#REF!</definedName>
    <definedName name="LLT7PMY4">#REF!</definedName>
    <definedName name="LLT7PMY5">#REF!</definedName>
    <definedName name="LLT8PMY1">#REF!</definedName>
    <definedName name="LLT8PMY2">#REF!</definedName>
    <definedName name="LLT8PMY3">#REF!</definedName>
    <definedName name="LLT8PMY4">#REF!</definedName>
    <definedName name="LLT8PMY5">#REF!</definedName>
    <definedName name="LLT9PMY1">#REF!</definedName>
    <definedName name="LLT9PMY2">#REF!</definedName>
    <definedName name="LLT9PMY3">#REF!</definedName>
    <definedName name="LLT9PMY4">#REF!</definedName>
    <definedName name="LLT9PMY5">#REF!</definedName>
    <definedName name="LLTLODGBY1">#REF!</definedName>
    <definedName name="LLTLODGBY2">#REF!</definedName>
    <definedName name="LLTLODGBY3">#REF!</definedName>
    <definedName name="LLTLODGBY4">#REF!</definedName>
    <definedName name="LLTLODGBY5">#REF!</definedName>
    <definedName name="LLTLODGDY1">#REF!</definedName>
    <definedName name="LLTLODGDY2">#REF!</definedName>
    <definedName name="LLTLODGDY3">#REF!</definedName>
    <definedName name="LLTLODGDY4">#REF!</definedName>
    <definedName name="LLTLODGDY5">#REF!</definedName>
    <definedName name="LLTMIEBY1">#REF!</definedName>
    <definedName name="LLTMIEBY2">#REF!</definedName>
    <definedName name="LLTMIEBY3">#REF!</definedName>
    <definedName name="LLTMIEBY4">#REF!</definedName>
    <definedName name="LLTMIEBY5">#REF!</definedName>
    <definedName name="LLTMIEDY1">#REF!</definedName>
    <definedName name="LLTMIEDY2">#REF!</definedName>
    <definedName name="LLTMIEDY3">#REF!</definedName>
    <definedName name="LLTMIEDY4">#REF!</definedName>
    <definedName name="LLTMIEDY5">#REF!</definedName>
    <definedName name="localfringe">'[6]Range Page'!$A$8</definedName>
    <definedName name="localinflation_yr2">'[6]Range Page'!$A$39</definedName>
    <definedName name="localinflation_yr3">'[6]Range Page'!$A$40</definedName>
    <definedName name="localinflation_yr4">'[6]Range Page'!$A$41</definedName>
    <definedName name="localinflation_yr5">'[6]Range Page'!$A$42</definedName>
    <definedName name="localperdiem">'[6]Range Page'!#REF!</definedName>
    <definedName name="LOCFARE">#REF!</definedName>
    <definedName name="loe">#REF!</definedName>
    <definedName name="LOE__P_MS_YR_">#REF!</definedName>
    <definedName name="LST1PMY1">#REF!</definedName>
    <definedName name="LST1PMY2">#REF!</definedName>
    <definedName name="LST1PMY3">#REF!</definedName>
    <definedName name="LST1PMY4">#REF!</definedName>
    <definedName name="LST1PMY5">#REF!</definedName>
    <definedName name="LST2PMY1">#REF!</definedName>
    <definedName name="LST2PMY2">#REF!</definedName>
    <definedName name="LST2PMY3">#REF!</definedName>
    <definedName name="LST2PMY4">#REF!</definedName>
    <definedName name="LST2PMY5">#REF!</definedName>
    <definedName name="LST3PMY1">#REF!</definedName>
    <definedName name="LST3PMY2">#REF!</definedName>
    <definedName name="LST3PMY3">#REF!</definedName>
    <definedName name="LST3PMY4">#REF!</definedName>
    <definedName name="LST3PMY5">#REF!</definedName>
    <definedName name="LST4PMY1">#REF!</definedName>
    <definedName name="LST4PMY2">#REF!</definedName>
    <definedName name="LST4PMY3">#REF!</definedName>
    <definedName name="LST4PMY4">#REF!</definedName>
    <definedName name="LST4PMY5">#REF!</definedName>
    <definedName name="LST5PMY1">#REF!</definedName>
    <definedName name="LST5PMY2">#REF!</definedName>
    <definedName name="LST5PMY3">#REF!</definedName>
    <definedName name="LST5PMY4">#REF!</definedName>
    <definedName name="LST5PMY5">#REF!</definedName>
    <definedName name="LSTLODGCY1">#REF!</definedName>
    <definedName name="LSTLODGCY2">#REF!</definedName>
    <definedName name="LSTLODGCY3">#REF!</definedName>
    <definedName name="LSTLODGCY4">#REF!</definedName>
    <definedName name="LSTLODGCY5">#REF!</definedName>
    <definedName name="LSTLODGDY1">#REF!</definedName>
    <definedName name="LSTLODGDY2">#REF!</definedName>
    <definedName name="LSTLODGDY3">#REF!</definedName>
    <definedName name="LSTLODGDY4">#REF!</definedName>
    <definedName name="LSTLODGDY5">#REF!</definedName>
    <definedName name="LSTMIECY1">#REF!</definedName>
    <definedName name="LSTMIECY2">#REF!</definedName>
    <definedName name="LSTMIECY3">#REF!</definedName>
    <definedName name="LSTMIECY4">#REF!</definedName>
    <definedName name="LSTMIECY5">#REF!</definedName>
    <definedName name="LSTMIEDY1">#REF!</definedName>
    <definedName name="LSTMIEDY2">#REF!</definedName>
    <definedName name="LSTMIEDY3">#REF!</definedName>
    <definedName name="LSTMIEDY4">#REF!</definedName>
    <definedName name="LSTMIEDY5">#REF!</definedName>
    <definedName name="LT1PMY1">#REF!</definedName>
    <definedName name="LT1PMY2">#REF!</definedName>
    <definedName name="LT1PMY3">#REF!</definedName>
    <definedName name="LT1PMY4">#REF!</definedName>
    <definedName name="LT1PMY5">#REF!</definedName>
    <definedName name="LT2PMY1">#REF!</definedName>
    <definedName name="LT2PMY2">#REF!</definedName>
    <definedName name="LT2PMY3">#REF!</definedName>
    <definedName name="LT2PMY4">#REF!</definedName>
    <definedName name="LT2PMY5">#REF!</definedName>
    <definedName name="LT3PMY1">#REF!</definedName>
    <definedName name="LT3PMY2">#REF!</definedName>
    <definedName name="LT3PMY3">#REF!</definedName>
    <definedName name="LT3PMY4">#REF!</definedName>
    <definedName name="LT3PMY5">#REF!</definedName>
    <definedName name="LT4PMY1">#REF!</definedName>
    <definedName name="LT4PMY2">#REF!</definedName>
    <definedName name="LT4PMY3">#REF!</definedName>
    <definedName name="LT4PMY4">#REF!</definedName>
    <definedName name="LT4PMY5">#REF!</definedName>
    <definedName name="LTLODGAY1">#REF!</definedName>
    <definedName name="LTLODGAY2">#REF!</definedName>
    <definedName name="LTLODGAY3">#REF!</definedName>
    <definedName name="LTLODGAY4">#REF!</definedName>
    <definedName name="LTLODGAY5">#REF!</definedName>
    <definedName name="LTLODGBY1">#REF!</definedName>
    <definedName name="LTLODGBY2">#REF!</definedName>
    <definedName name="LTLODGBY3">#REF!</definedName>
    <definedName name="LTLODGBY4">#REF!</definedName>
    <definedName name="LTLODGBY5">#REF!</definedName>
    <definedName name="LTLODGCY1">#REF!</definedName>
    <definedName name="LTLODGCY2">#REF!</definedName>
    <definedName name="LTLODGCY3">#REF!</definedName>
    <definedName name="LTLODGCY4">#REF!</definedName>
    <definedName name="LTLODGCY5">#REF!</definedName>
    <definedName name="LTLODGDY1">#REF!</definedName>
    <definedName name="LTLODGDY2">#REF!</definedName>
    <definedName name="LTLODGDY3">#REF!</definedName>
    <definedName name="LTLODGDY4">#REF!</definedName>
    <definedName name="LTLODGDY5">#REF!</definedName>
    <definedName name="LTMIEAY1">#REF!</definedName>
    <definedName name="LTMIEAY2">#REF!</definedName>
    <definedName name="LTMIEAY3">#REF!</definedName>
    <definedName name="LTMIEAY4">#REF!</definedName>
    <definedName name="LTMIEAY5">#REF!</definedName>
    <definedName name="LTMIEBY1">#REF!</definedName>
    <definedName name="LTMIEBY2">#REF!</definedName>
    <definedName name="LTMIEBY3">#REF!</definedName>
    <definedName name="LTMIEBY4">#REF!</definedName>
    <definedName name="LTMIEBY5">#REF!</definedName>
    <definedName name="LTMIECY1">#REF!</definedName>
    <definedName name="LTMIECY2">#REF!</definedName>
    <definedName name="LTMIECY3">#REF!</definedName>
    <definedName name="LTMIECY4">#REF!</definedName>
    <definedName name="LTMIECY5">#REF!</definedName>
    <definedName name="LTMIEDY1">#REF!</definedName>
    <definedName name="LTMIEDY2">#REF!</definedName>
    <definedName name="LTMIEDY3">#REF!</definedName>
    <definedName name="LTMIEDY4">#REF!</definedName>
    <definedName name="LTMIEDY5">#REF!</definedName>
    <definedName name="LTTA">#REF!</definedName>
    <definedName name="luke">[13]Definitions!#REF!</definedName>
    <definedName name="mac_lg_UI_List">#REF!</definedName>
    <definedName name="MacrocategoriesALL">[13]Definitions!$B$127:$B$149</definedName>
    <definedName name="MADAC">[7]formulas!$B$12</definedName>
    <definedName name="master_preparer">'[10]Master info'!$B$16</definedName>
    <definedName name="match_requirement">'[6]Range Page'!#REF!</definedName>
    <definedName name="materialburden">#REF!</definedName>
    <definedName name="Medevac.expat1">'[6]Range Page'!#REF!</definedName>
    <definedName name="Medevac.expat2">'[6]Range Page'!#REF!</definedName>
    <definedName name="Medevac.expat3">'[6]Range Page'!#REF!</definedName>
    <definedName name="Medevac.STTA.day">'[6]Range Page'!#REF!</definedName>
    <definedName name="Medevac.STTA.month">'[6]Range Page'!#REF!</definedName>
    <definedName name="Mid_Level_CCNRate">[16]Assumptions!$B$15</definedName>
    <definedName name="Mid_Level_TCNRate">[16]Assumptions!$B$13</definedName>
    <definedName name="mie">#REF!</definedName>
    <definedName name="months">#REF!</definedName>
    <definedName name="Mult_Yr1to3">#REF!</definedName>
    <definedName name="Mult_Yr4">#REF!</definedName>
    <definedName name="Mult_Yr5">#REF!</definedName>
    <definedName name="Multipliers_by_AMAP_year">#REF!</definedName>
    <definedName name="nancy">#REF!</definedName>
    <definedName name="NewOH">'[6]Range Page'!$A$4</definedName>
    <definedName name="NI">#REF!</definedName>
    <definedName name="Nigerianpd">#REF!</definedName>
    <definedName name="NOTES">'[1]APP B.2 DETBUD'!#REF!</definedName>
    <definedName name="Objective_1_SDA">[6]Definitions!$J$3:$J$12</definedName>
    <definedName name="Objective_2_SDA">[6]Definitions!$J$13:$J$22</definedName>
    <definedName name="Objective_3_SDA">[6]Definitions!$J$23:$J$32</definedName>
    <definedName name="Objective_4_SDA">[6]Definitions!$J$33:$J$42</definedName>
    <definedName name="ODC_Escalation">[16]Assumptions!$B$10</definedName>
    <definedName name="OH">'[5]Country Budget x 6'!$E$503</definedName>
    <definedName name="OH_Rate">#REF!</definedName>
    <definedName name="Org_name">"CRS-USCCB"</definedName>
    <definedName name="otherperdiem">#REF!</definedName>
    <definedName name="Over_Head">'[5]Range Page'!$A$19</definedName>
    <definedName name="overhead">'[6]Range Page'!$A$22</definedName>
    <definedName name="participants">#REF!</definedName>
    <definedName name="PD">#REF!</definedName>
    <definedName name="percentyr1">#REF!</definedName>
    <definedName name="percentyr2">#REF!</definedName>
    <definedName name="percentyr3">#REF!</definedName>
    <definedName name="perdiem">'[6]Range Page'!#REF!</definedName>
    <definedName name="PERS">#REF!</definedName>
    <definedName name="postallowance">'[6]Range Page'!$A$9</definedName>
    <definedName name="postallowance.expat2">'[6]Range Page'!$A$10</definedName>
    <definedName name="postallowance.expat3">'[6]Range Page'!$A$11</definedName>
    <definedName name="postallowance.expat4">'[6]Range Page'!$A$12</definedName>
    <definedName name="POSTAVELODG">#REF!</definedName>
    <definedName name="POSTAVEMIE">#REF!</definedName>
    <definedName name="POSTAVEPD">#REF!</definedName>
    <definedName name="POSTCITYLODG">#REF!</definedName>
    <definedName name="POSTCITYMIE">#REF!</definedName>
    <definedName name="POSTCITYPD">#REF!</definedName>
    <definedName name="POSTDIF">#REF!</definedName>
    <definedName name="postdifferential">'[6]Range Page'!$A$13</definedName>
    <definedName name="POSTLOCLODG">#REF!</definedName>
    <definedName name="POSTLOCMIE">#REF!</definedName>
    <definedName name="POSTLOCPD">#REF!</definedName>
    <definedName name="Print">#REF!</definedName>
    <definedName name="_xlnm.Print_Area" localSheetId="3">'Items to be Supplied by CHF'!$A$1:$I$32</definedName>
    <definedName name="_xlnm.Print_Area" localSheetId="1">'Program Detail'!$A$1:$O$119</definedName>
    <definedName name="_xlnm.Print_Area" localSheetId="0">Summary!$A$1:$E$32</definedName>
    <definedName name="_xlnm.Print_Area" localSheetId="2">'Travel Detail'!$A$1:$R$37</definedName>
    <definedName name="_xlnm.Print_Area">#REF!</definedName>
    <definedName name="PRINT_AREA_MI">#REF!</definedName>
    <definedName name="PRINT_MACRO">#REF!</definedName>
    <definedName name="_xlnm.Print_Titles" localSheetId="1">'Program Detail'!$4:$5</definedName>
    <definedName name="_xlnm.Print_Titles" localSheetId="0">Summary!$3:$4</definedName>
    <definedName name="_xlnm.Print_Titles">#REF!</definedName>
    <definedName name="PRINT_TITLES_MI">#REF!</definedName>
    <definedName name="Procure">'[5]Range Page'!$A$20</definedName>
    <definedName name="procurementfee">'[6]Range Page'!$A$23</definedName>
    <definedName name="Project_Name">[12]Summary!$E$3</definedName>
    <definedName name="Project_support_costs">#REF!</definedName>
    <definedName name="Projectstatus">'[17]Drop down menus'!$E$12:$E$18</definedName>
    <definedName name="PSA">'[6]Range Page'!$A$6</definedName>
    <definedName name="Regional_Offices">'[18] Program Support Costs'!#REF!</definedName>
    <definedName name="Role">'[8]W&amp;L'!$D$11:$D$12</definedName>
    <definedName name="RRFARE">#REF!</definedName>
    <definedName name="Salary_escalation">'[8]UI_by Year'!$V$1</definedName>
    <definedName name="SALHIST">'[1]APP B.2 DETBUD'!#REF!</definedName>
    <definedName name="salincrease">#REF!</definedName>
    <definedName name="SB">#REF!</definedName>
    <definedName name="SD">#REF!</definedName>
    <definedName name="SDA">#REF!</definedName>
    <definedName name="SDAList">[19]SDAs_impact_datasources!$A$2:$A$24</definedName>
    <definedName name="Senior_CCNRate">[16]Assumptions!$B$14</definedName>
    <definedName name="Senior_TCNRate">[16]Assumptions!$B$12</definedName>
    <definedName name="SEV">#REF!</definedName>
    <definedName name="SEVPA">#REF!</definedName>
    <definedName name="SF">#REF!</definedName>
    <definedName name="srsalincrease">#REF!</definedName>
    <definedName name="Staff_Fringe">[7]formulas!$B$4</definedName>
    <definedName name="Stage">'[8]W&amp;L'!$H$2:$H$5</definedName>
    <definedName name="STTA_Dayspertrip">[16]Assumptions!$B$25</definedName>
    <definedName name="sttaav">#REF!</definedName>
    <definedName name="sttaperdiem">#REF!</definedName>
    <definedName name="sttayr1">#REF!</definedName>
    <definedName name="sttayr2">#REF!</definedName>
    <definedName name="sttayr3">#REF!</definedName>
    <definedName name="STX1LODGAY1">#REF!</definedName>
    <definedName name="STX1LODGAY2">#REF!</definedName>
    <definedName name="STX1LODGAY3">#REF!</definedName>
    <definedName name="STX1LODGAY4">#REF!</definedName>
    <definedName name="STX1LODGAY5">#REF!</definedName>
    <definedName name="STX1LODGBY1">#REF!</definedName>
    <definedName name="STX1LODGBY2">#REF!</definedName>
    <definedName name="STX1LODGBY3">#REF!</definedName>
    <definedName name="STX1LODGBY4">#REF!</definedName>
    <definedName name="STX1LODGBY5">#REF!</definedName>
    <definedName name="STX1LODGCY1">#REF!</definedName>
    <definedName name="STX1LODGCY2">#REF!</definedName>
    <definedName name="STX1LODGCY3">#REF!</definedName>
    <definedName name="STX1LODGCY4">#REF!</definedName>
    <definedName name="STX1LODGCY5">#REF!</definedName>
    <definedName name="STX1LODGDY1">#REF!</definedName>
    <definedName name="STX1LODGDY2">#REF!</definedName>
    <definedName name="STX1LODGDY3">#REF!</definedName>
    <definedName name="STX1LODGDY4">#REF!</definedName>
    <definedName name="STX1LODGDY5">#REF!</definedName>
    <definedName name="STX1MIEAY1">#REF!</definedName>
    <definedName name="STX1MIEAY2">#REF!</definedName>
    <definedName name="STX1MIEAY3">#REF!</definedName>
    <definedName name="STX1MIEAY4">#REF!</definedName>
    <definedName name="STX1MIEAY5">#REF!</definedName>
    <definedName name="STX1MIEBY1">#REF!</definedName>
    <definedName name="STX1MIEBY2">#REF!</definedName>
    <definedName name="STX1MIEBY3">#REF!</definedName>
    <definedName name="STX1MIEBY4">#REF!</definedName>
    <definedName name="STX1MIEBY5">#REF!</definedName>
    <definedName name="STX1MIECY1">#REF!</definedName>
    <definedName name="STX1MIECY2">#REF!</definedName>
    <definedName name="STX1MIECY3">#REF!</definedName>
    <definedName name="STX1MIECY4">#REF!</definedName>
    <definedName name="STX1MIECY5">#REF!</definedName>
    <definedName name="STX1MIEDY1">#REF!</definedName>
    <definedName name="STX1MIEDY2">#REF!</definedName>
    <definedName name="STX1MIEDY3">#REF!</definedName>
    <definedName name="STX1MIEDY4">#REF!</definedName>
    <definedName name="STX1MIEDY5">#REF!</definedName>
    <definedName name="STX1PMY1">#REF!</definedName>
    <definedName name="STX1PMY2">#REF!</definedName>
    <definedName name="STX1PMY3">#REF!</definedName>
    <definedName name="STX1PMY4">#REF!</definedName>
    <definedName name="STX1PMY5">#REF!</definedName>
    <definedName name="STX2LODGAY1">#REF!</definedName>
    <definedName name="STX2LODGAY2">#REF!</definedName>
    <definedName name="STX2LODGAY3">#REF!</definedName>
    <definedName name="STX2LODGAY4">#REF!</definedName>
    <definedName name="STX2LODGAY5">#REF!</definedName>
    <definedName name="STX2LODGBY1">#REF!</definedName>
    <definedName name="STX2LODGBY2">#REF!</definedName>
    <definedName name="STX2LODGBY3">#REF!</definedName>
    <definedName name="STX2LODGBY4">#REF!</definedName>
    <definedName name="STX2LODGBY5">#REF!</definedName>
    <definedName name="STX2LODGCY1">#REF!</definedName>
    <definedName name="STX2LODGCY2">#REF!</definedName>
    <definedName name="STX2LODGCY3">#REF!</definedName>
    <definedName name="STX2LODGCY4">#REF!</definedName>
    <definedName name="STX2LODGCY5">#REF!</definedName>
    <definedName name="STX2LODGDY1">#REF!</definedName>
    <definedName name="STX2LODGDY2">#REF!</definedName>
    <definedName name="STX2LODGDY3">#REF!</definedName>
    <definedName name="STX2LODGDY4">#REF!</definedName>
    <definedName name="STX2LODGDY5">#REF!</definedName>
    <definedName name="STX2MIEAY1">#REF!</definedName>
    <definedName name="STX2MIEAY2">#REF!</definedName>
    <definedName name="STX2MIEAY3">#REF!</definedName>
    <definedName name="STX2MIEAY4">#REF!</definedName>
    <definedName name="STX2MIEAY5">#REF!</definedName>
    <definedName name="STX2MIEBY1">#REF!</definedName>
    <definedName name="STX2MIEBY2">#REF!</definedName>
    <definedName name="STX2MIEBY3">#REF!</definedName>
    <definedName name="STX2MIEBY4">#REF!</definedName>
    <definedName name="STX2MIEBY5">#REF!</definedName>
    <definedName name="STX2MIECY1">#REF!</definedName>
    <definedName name="STX2MIECY2">#REF!</definedName>
    <definedName name="STX2MIECY3">#REF!</definedName>
    <definedName name="STX2MIECY4">#REF!</definedName>
    <definedName name="STX2MIECY5">#REF!</definedName>
    <definedName name="STX2MIEDY1">#REF!</definedName>
    <definedName name="STX2MIEDY2">#REF!</definedName>
    <definedName name="STX2MIEDY3">#REF!</definedName>
    <definedName name="STX2MIEDY4">#REF!</definedName>
    <definedName name="STX2MIEDY5">#REF!</definedName>
    <definedName name="STX2PMY1">#REF!</definedName>
    <definedName name="STX2PMY2">#REF!</definedName>
    <definedName name="STX2PMY3">#REF!</definedName>
    <definedName name="STX2PMY4">#REF!</definedName>
    <definedName name="STX2PMY5">#REF!</definedName>
    <definedName name="STX3LODGAY1">#REF!</definedName>
    <definedName name="STX3LODGAY2">#REF!</definedName>
    <definedName name="STX3LODGAY3">#REF!</definedName>
    <definedName name="STX3LODGAY4">#REF!</definedName>
    <definedName name="STX3LODGAY5">#REF!</definedName>
    <definedName name="STX3LODGBY1">#REF!</definedName>
    <definedName name="STX3LODGBY2">#REF!</definedName>
    <definedName name="STX3LODGBY3">#REF!</definedName>
    <definedName name="STX3LODGBY4">#REF!</definedName>
    <definedName name="STX3LODGBY5">#REF!</definedName>
    <definedName name="STX3LODGCY1">#REF!</definedName>
    <definedName name="STX3LODGCY2">#REF!</definedName>
    <definedName name="STX3LODGCY3">#REF!</definedName>
    <definedName name="STX3LODGCY4">#REF!</definedName>
    <definedName name="STX3LODGCY5">#REF!</definedName>
    <definedName name="STX3LODGDY1">#REF!</definedName>
    <definedName name="STX3LODGDY2">#REF!</definedName>
    <definedName name="STX3LODGDY3">#REF!</definedName>
    <definedName name="STX3LODGDY4">#REF!</definedName>
    <definedName name="STX3LODGDY5">#REF!</definedName>
    <definedName name="STX3MIEAY1">#REF!</definedName>
    <definedName name="STX3MIEAY2">#REF!</definedName>
    <definedName name="STX3MIEAY3">#REF!</definedName>
    <definedName name="STX3MIEAY4">#REF!</definedName>
    <definedName name="STX3MIEAY5">#REF!</definedName>
    <definedName name="STX3MIEBY1">#REF!</definedName>
    <definedName name="STX3MIEBY2">#REF!</definedName>
    <definedName name="STX3MIEBY3">#REF!</definedName>
    <definedName name="STX3MIEBY4">#REF!</definedName>
    <definedName name="STX3MIEBY5">#REF!</definedName>
    <definedName name="STX3MIECY1">#REF!</definedName>
    <definedName name="STX3MIECY2">#REF!</definedName>
    <definedName name="STX3MIECY3">#REF!</definedName>
    <definedName name="STX3MIECY4">#REF!</definedName>
    <definedName name="STX3MIECY5">#REF!</definedName>
    <definedName name="STX3MIEDY1">#REF!</definedName>
    <definedName name="STX3MIEDY2">#REF!</definedName>
    <definedName name="STX3MIEDY3">#REF!</definedName>
    <definedName name="STX3MIEDY4">#REF!</definedName>
    <definedName name="STX3MIEDY5">#REF!</definedName>
    <definedName name="STX3PMY1">#REF!</definedName>
    <definedName name="STX3PMY2">#REF!</definedName>
    <definedName name="STX3PMY3">#REF!</definedName>
    <definedName name="STX3PMY4">#REF!</definedName>
    <definedName name="STX3PMY5">#REF!</definedName>
    <definedName name="STX4LODGAY1">#REF!</definedName>
    <definedName name="STX4LODGAY2">#REF!</definedName>
    <definedName name="STX4LODGAY3">#REF!</definedName>
    <definedName name="STX4LODGAY4">#REF!</definedName>
    <definedName name="STX4LODGAY5">#REF!</definedName>
    <definedName name="STX4LODGBY1">#REF!</definedName>
    <definedName name="STX4LODGBY2">#REF!</definedName>
    <definedName name="STX4LODGBY3">#REF!</definedName>
    <definedName name="STX4LODGBY4">#REF!</definedName>
    <definedName name="STX4LODGBY5">#REF!</definedName>
    <definedName name="STX4LODGCY1">#REF!</definedName>
    <definedName name="STX4LODGCY2">#REF!</definedName>
    <definedName name="STX4LODGCY3">#REF!</definedName>
    <definedName name="STX4LODGCY4">#REF!</definedName>
    <definedName name="STX4LODGCY5">#REF!</definedName>
    <definedName name="STX4LODGDY1">#REF!</definedName>
    <definedName name="STX4LODGDY2">#REF!</definedName>
    <definedName name="STX4LODGDY3">#REF!</definedName>
    <definedName name="STX4LODGDY4">#REF!</definedName>
    <definedName name="STX4LODGDY5">#REF!</definedName>
    <definedName name="STX4MIEAY1">#REF!</definedName>
    <definedName name="STX4MIEAY2">#REF!</definedName>
    <definedName name="STX4MIEAY3">#REF!</definedName>
    <definedName name="STX4MIEAY4">#REF!</definedName>
    <definedName name="STX4MIEAY5">#REF!</definedName>
    <definedName name="STX4MIEBY1">#REF!</definedName>
    <definedName name="STX4MIEBY2">#REF!</definedName>
    <definedName name="STX4MIEBY3">#REF!</definedName>
    <definedName name="STX4MIEBY4">#REF!</definedName>
    <definedName name="STX4MIEBY5">#REF!</definedName>
    <definedName name="STX4MIECY1">#REF!</definedName>
    <definedName name="STX4MIECY2">#REF!</definedName>
    <definedName name="STX4MIECY3">#REF!</definedName>
    <definedName name="STX4MIECY4">#REF!</definedName>
    <definedName name="STX4MIECY5">#REF!</definedName>
    <definedName name="STX4MIEDY1">#REF!</definedName>
    <definedName name="STX4MIEDY2">#REF!</definedName>
    <definedName name="STX4MIEDY3">#REF!</definedName>
    <definedName name="STX4MIEDY4">#REF!</definedName>
    <definedName name="STX4MIEDY5">#REF!</definedName>
    <definedName name="STX4PMY1">#REF!</definedName>
    <definedName name="STX4PMY2">#REF!</definedName>
    <definedName name="STX4PMY3">#REF!</definedName>
    <definedName name="STX4PMY4">#REF!</definedName>
    <definedName name="STX4PMY5">#REF!</definedName>
    <definedName name="STX5LODGAY1">#REF!</definedName>
    <definedName name="STX5LODGAY2">#REF!</definedName>
    <definedName name="STX5LODGAY3">#REF!</definedName>
    <definedName name="STX5LODGAY4">#REF!</definedName>
    <definedName name="STX5LODGAY5">#REF!</definedName>
    <definedName name="STX5LODGBY1">#REF!</definedName>
    <definedName name="STX5LODGBY2">#REF!</definedName>
    <definedName name="STX5LODGBY3">#REF!</definedName>
    <definedName name="STX5LODGBY4">#REF!</definedName>
    <definedName name="STX5LODGBY5">#REF!</definedName>
    <definedName name="STX5LODGCY1">#REF!</definedName>
    <definedName name="STX5LODGCY2">#REF!</definedName>
    <definedName name="STX5LODGCY3">#REF!</definedName>
    <definedName name="STX5LODGCY4">#REF!</definedName>
    <definedName name="STX5LODGCY5">#REF!</definedName>
    <definedName name="STX5LODGDY1">#REF!</definedName>
    <definedName name="STX5LODGDY2">#REF!</definedName>
    <definedName name="STX5LODGDY3">#REF!</definedName>
    <definedName name="STX5LODGDY4">#REF!</definedName>
    <definedName name="STX5LODGDY5">#REF!</definedName>
    <definedName name="STX5MIEAY1">#REF!</definedName>
    <definedName name="STX5MIEAY2">#REF!</definedName>
    <definedName name="STX5MIEAY3">#REF!</definedName>
    <definedName name="STX5MIEAY4">#REF!</definedName>
    <definedName name="STX5MIEAY5">#REF!</definedName>
    <definedName name="STX5MIEBY1">#REF!</definedName>
    <definedName name="STX5MIEBY2">#REF!</definedName>
    <definedName name="STX5MIEBY3">#REF!</definedName>
    <definedName name="STX5MIEBY4">#REF!</definedName>
    <definedName name="STX5MIEBY5">#REF!</definedName>
    <definedName name="STX5MIECY1">#REF!</definedName>
    <definedName name="STX5MIECY2">#REF!</definedName>
    <definedName name="STX5MIECY3">#REF!</definedName>
    <definedName name="STX5MIECY4">#REF!</definedName>
    <definedName name="STX5MIECY5">#REF!</definedName>
    <definedName name="STX5MIEDY1">#REF!</definedName>
    <definedName name="STX5MIEDY2">#REF!</definedName>
    <definedName name="STX5MIEDY3">#REF!</definedName>
    <definedName name="STX5MIEDY4">#REF!</definedName>
    <definedName name="STX5MIEDY5">#REF!</definedName>
    <definedName name="STX5PMY1">#REF!</definedName>
    <definedName name="STX5PMY2">#REF!</definedName>
    <definedName name="STX5PMY3">#REF!</definedName>
    <definedName name="STX5PMY4">#REF!</definedName>
    <definedName name="STX5PMY5">#REF!</definedName>
    <definedName name="STXLODGAY1">#REF!+#REF!+#REF!+#REF!+#REF!</definedName>
    <definedName name="STXLODGAY2">#REF!+#REF!+#REF!+#REF!+#REF!</definedName>
    <definedName name="STXLODGAY3">#REF!+#REF!+#REF!+#REF!+#REF!</definedName>
    <definedName name="STXLODGAY4">#REF!+#REF!+#REF!+#REF!+#REF!</definedName>
    <definedName name="STXLODGAY5">#REF!+#REF!+#REF!+#REF!+#REF!</definedName>
    <definedName name="STXLODGBY1">#REF!+#REF!+#REF!+#REF!+#REF!</definedName>
    <definedName name="STXLODGBY2">#REF!+#REF!+#REF!+#REF!+#REF!</definedName>
    <definedName name="STXLODGBY3">#REF!+#REF!+#REF!+#REF!+#REF!</definedName>
    <definedName name="STXLODGBY4">#REF!+#REF!+#REF!+#REF!+#REF!</definedName>
    <definedName name="STXLODGBY5">#REF!+#REF!+#REF!+#REF!+#REF!</definedName>
    <definedName name="STXLODGCY1">#REF!+#REF!+#REF!+#REF!+#REF!</definedName>
    <definedName name="STXLODGCY2">#REF!+#REF!+#REF!+#REF!+#REF!</definedName>
    <definedName name="STXLODGCY3">#REF!+#REF!+#REF!+#REF!+#REF!</definedName>
    <definedName name="STXLODGCY4">#REF!+#REF!+#REF!+#REF!+#REF!</definedName>
    <definedName name="STXLODGCY5">#REF!+#REF!+#REF!+#REF!+#REF!</definedName>
    <definedName name="STXLODGDY1">#REF!+#REF!+#REF!+#REF!+#REF!</definedName>
    <definedName name="STXLODGDY2">#REF!+#REF!+#REF!+#REF!+#REF!</definedName>
    <definedName name="STXLODGDY3">#REF!+#REF!+#REF!+#REF!+#REF!</definedName>
    <definedName name="STXLODGDY4">#REF!+#REF!+#REF!+#REF!+#REF!</definedName>
    <definedName name="STXLODGDY5">#REF!+#REF!+#REF!+#REF!+#REF!</definedName>
    <definedName name="STXMIEAY1">#REF!+#REF!+#REF!+#REF!+#REF!</definedName>
    <definedName name="STXMIEAY2">#REF!+#REF!+#REF!+#REF!+#REF!</definedName>
    <definedName name="STXMIEAY3">#REF!+#REF!+#REF!+#REF!+#REF!</definedName>
    <definedName name="STXMIEAY4">#REF!+#REF!+#REF!+#REF!+#REF!</definedName>
    <definedName name="STXMIEAY5">#REF!+#REF!+#REF!+#REF!+#REF!</definedName>
    <definedName name="STXMIEBY1">#REF!+#REF!+#REF!+#REF!+#REF!</definedName>
    <definedName name="STXMIEBY2">#REF!+#REF!+#REF!+#REF!+#REF!</definedName>
    <definedName name="STXMIEBY3">#REF!+#REF!+#REF!+#REF!+#REF!</definedName>
    <definedName name="STXMIEBY4">#REF!+#REF!+#REF!+#REF!+#REF!</definedName>
    <definedName name="STXMIEBY5">#REF!+#REF!+#REF!+#REF!+#REF!</definedName>
    <definedName name="STXMIECY1">#REF!+#REF!+#REF!+#REF!+#REF!</definedName>
    <definedName name="STXMIECY2">#REF!+#REF!+#REF!+#REF!+#REF!</definedName>
    <definedName name="STXMIECY3">#REF!+#REF!+#REF!+#REF!+#REF!</definedName>
    <definedName name="STXMIECY4">#REF!+#REF!+#REF!+#REF!+#REF!</definedName>
    <definedName name="STXMIECY5">#REF!+#REF!+#REF!+#REF!+#REF!</definedName>
    <definedName name="STXMIEDY1">#REF!+#REF!+#REF!+#REF!+#REF!</definedName>
    <definedName name="STXMIEDY2">#REF!+#REF!+#REF!+#REF!+#REF!</definedName>
    <definedName name="STXMIEDY3">#REF!+#REF!+#REF!+#REF!+#REF!</definedName>
    <definedName name="STXMIEDY4">#REF!+#REF!+#REF!+#REF!+#REF!</definedName>
    <definedName name="STXMIEDY5">#REF!+#REF!+#REF!+#REF!+#REF!</definedName>
    <definedName name="subkhandling">#REF!</definedName>
    <definedName name="SUM_PA">'[1]APP B.2 DETBUD'!#REF!</definedName>
    <definedName name="taav">#REF!</definedName>
    <definedName name="tayr1">#REF!</definedName>
    <definedName name="tayr2">#REF!</definedName>
    <definedName name="tayr3">#REF!</definedName>
    <definedName name="TCN_CCN">#REF!</definedName>
    <definedName name="TCNCCNSTTA_DaysYr1">'[20]B. Local Hire and TCNs'!$I$20</definedName>
    <definedName name="TCNCCNSTTA_DaysYr2">'[20]B. Local Hire and TCNs'!$K$20</definedName>
    <definedName name="TCNCCNSTTA_DaysYr3">'[20]B. Local Hire and TCNs'!$M$20</definedName>
    <definedName name="TCNCCNSTTA_DaysYr4">'[20]B. Local Hire and TCNs'!$O$20</definedName>
    <definedName name="TCNCCNSTTA_DaysYr5">'[20]B. Local Hire and TCNs'!$Q$20</definedName>
    <definedName name="TotFur">[3]Specification!$F$133</definedName>
    <definedName name="TotMed">[3]Specification!$F$122</definedName>
    <definedName name="Totspa">[3]Specification!$F$205</definedName>
    <definedName name="TotToo">[3]Specification!$F$146</definedName>
    <definedName name="TotWatMat">[3]Specification!$F$156</definedName>
    <definedName name="TQA">#REF!</definedName>
    <definedName name="TQC">#REF!</definedName>
    <definedName name="TQX">#REF!</definedName>
    <definedName name="Transit">#REF!</definedName>
    <definedName name="trip">#REF!</definedName>
    <definedName name="Type">'[8]W&amp;L'!$D$3:$D$8</definedName>
    <definedName name="unit_name">'[10]Master info'!$B$12</definedName>
    <definedName name="unit_number">'[10]Master info'!$B$11</definedName>
    <definedName name="USFARE">#REF!</definedName>
    <definedName name="usinflation_yr2">'[6]Range Page'!$A$33</definedName>
    <definedName name="usinflation_yr3">'[6]Range Page'!$A$34</definedName>
    <definedName name="usinflation_yr4">'[6]Range Page'!$A$35</definedName>
    <definedName name="usinflation_yr5">'[6]Range Page'!$A$36</definedName>
    <definedName name="Vc_Days">#REF!</definedName>
    <definedName name="VOCA">#REF!</definedName>
    <definedName name="VOLLODGAY1">#REF!</definedName>
    <definedName name="VOLLODGAY2">#REF!</definedName>
    <definedName name="VOLLODGAY3">#REF!</definedName>
    <definedName name="VOLLODGAY4">#REF!</definedName>
    <definedName name="VOLLODGAY5">#REF!</definedName>
    <definedName name="VOLLODGCY1">#REF!</definedName>
    <definedName name="VOLLODGCY2">#REF!</definedName>
    <definedName name="VOLLODGCY3">#REF!</definedName>
    <definedName name="VOLLODGCY4">#REF!</definedName>
    <definedName name="VOLLODGCY5">#REF!</definedName>
    <definedName name="VOLLODGDY1">#REF!</definedName>
    <definedName name="VOLLODGDY2">#REF!</definedName>
    <definedName name="VOLLODGDY3">#REF!</definedName>
    <definedName name="VOLLODGDY4">#REF!</definedName>
    <definedName name="VOLLODGDY5">#REF!</definedName>
    <definedName name="VOLMIEAY1">#REF!</definedName>
    <definedName name="VOLMIEAY2">#REF!</definedName>
    <definedName name="VOLMIEAY3">#REF!</definedName>
    <definedName name="VOLMIEAY4">#REF!</definedName>
    <definedName name="VOLMIEAY5">#REF!</definedName>
    <definedName name="VOLMIECY1">#REF!</definedName>
    <definedName name="VOLMIECY2">#REF!</definedName>
    <definedName name="VOLMIECY3">#REF!</definedName>
    <definedName name="VOLMIECY4">#REF!</definedName>
    <definedName name="VOLMIECY5">#REF!</definedName>
    <definedName name="VOLMIEDY1">#REF!</definedName>
    <definedName name="VOLMIEDY2">#REF!</definedName>
    <definedName name="VOLMIEDY3">#REF!</definedName>
    <definedName name="VOLMIEDY4">#REF!</definedName>
    <definedName name="VOLMIEDY5">#REF!</definedName>
    <definedName name="VOLPD1">#REF!</definedName>
    <definedName name="VOLPD1LODG">#REF!</definedName>
    <definedName name="VOLPD1MIE">#REF!</definedName>
    <definedName name="VOLPD2">#REF!</definedName>
    <definedName name="VOLPD2LODG">#REF!</definedName>
    <definedName name="VOLPD2MIE">#REF!</definedName>
    <definedName name="VPMY1">#REF!</definedName>
    <definedName name="VPMY2">#REF!</definedName>
    <definedName name="VPMY3">#REF!</definedName>
    <definedName name="VPMY4">#REF!</definedName>
    <definedName name="VPMY5">#REF!</definedName>
    <definedName name="VPMY6">#REF!</definedName>
    <definedName name="Wk_Days">#REF!</definedName>
    <definedName name="workerscomp.expat">'[6]Range Page'!$A$20</definedName>
    <definedName name="workerscomp.STTA">'[6]Range Page'!$A$21</definedName>
    <definedName name="WORKSHEET_A">#REF!</definedName>
    <definedName name="WORKSHEET_B">#REF!</definedName>
    <definedName name="WORKSHEET_C">#REF!</definedName>
    <definedName name="WORKSHEET_D">#REF!</definedName>
    <definedName name="WORKSHEET_E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17" i="1" l="1"/>
  <c r="M105" i="1"/>
  <c r="M106" i="1"/>
  <c r="M107" i="1"/>
  <c r="M108" i="1"/>
  <c r="M109" i="1"/>
  <c r="M110" i="1"/>
  <c r="M111" i="1"/>
  <c r="M112" i="1"/>
  <c r="M113" i="1"/>
  <c r="M104" i="1"/>
  <c r="M100" i="1"/>
  <c r="M101" i="1"/>
  <c r="M99" i="1"/>
  <c r="M96" i="1"/>
  <c r="M95" i="1"/>
  <c r="M93" i="1"/>
  <c r="M92" i="1"/>
  <c r="M79" i="1"/>
  <c r="M80" i="1"/>
  <c r="M81" i="1"/>
  <c r="M82" i="1"/>
  <c r="M83" i="1"/>
  <c r="M84" i="1"/>
  <c r="M85" i="1"/>
  <c r="M86" i="1"/>
  <c r="M87" i="1"/>
  <c r="M78" i="1"/>
  <c r="M75" i="1"/>
  <c r="M7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54" i="1"/>
  <c r="M48" i="1"/>
  <c r="M49" i="1"/>
  <c r="M50" i="1"/>
  <c r="M47" i="1"/>
  <c r="M33" i="1"/>
  <c r="M35" i="1"/>
  <c r="M36" i="1"/>
  <c r="M37" i="1"/>
  <c r="M38" i="1"/>
  <c r="M39" i="1"/>
  <c r="M40" i="1"/>
  <c r="M41" i="1"/>
  <c r="M42" i="1"/>
  <c r="M43" i="1"/>
  <c r="M44" i="1"/>
  <c r="M32" i="1"/>
  <c r="M25" i="1"/>
  <c r="M26" i="1"/>
  <c r="M27" i="1"/>
  <c r="M24" i="1"/>
  <c r="M13" i="1"/>
  <c r="M14" i="1"/>
  <c r="M15" i="1"/>
  <c r="M16" i="1"/>
  <c r="M17" i="1"/>
  <c r="M18" i="1"/>
  <c r="M19" i="1"/>
  <c r="M20" i="1"/>
  <c r="M21" i="1"/>
  <c r="M12" i="1"/>
  <c r="M9" i="1"/>
  <c r="M8" i="1"/>
  <c r="C2" i="27"/>
  <c r="C3" i="27"/>
  <c r="A8" i="1"/>
  <c r="A9" i="1"/>
  <c r="A12" i="1"/>
  <c r="A13" i="1"/>
  <c r="A14" i="1"/>
  <c r="A15" i="1"/>
  <c r="A16" i="1"/>
  <c r="A17" i="1"/>
  <c r="A18" i="1"/>
  <c r="A19" i="1"/>
  <c r="A20" i="1"/>
  <c r="A21" i="1"/>
  <c r="A24" i="1"/>
  <c r="A25" i="1"/>
  <c r="A26" i="1"/>
  <c r="A27" i="1"/>
  <c r="A32" i="1"/>
  <c r="A33" i="1"/>
  <c r="A35" i="1"/>
  <c r="A36" i="1"/>
  <c r="A37" i="1"/>
  <c r="A38" i="1"/>
  <c r="A39" i="1"/>
  <c r="A40" i="1"/>
  <c r="A41" i="1"/>
  <c r="A42" i="1"/>
  <c r="A43" i="1"/>
  <c r="A44" i="1"/>
  <c r="A47" i="1"/>
  <c r="A48" i="1"/>
  <c r="A49" i="1"/>
  <c r="A50" i="1"/>
  <c r="A54" i="1"/>
  <c r="A55" i="1"/>
  <c r="A56" i="1"/>
  <c r="A57" i="1"/>
  <c r="A59" i="1"/>
  <c r="A60" i="1"/>
  <c r="A61" i="1"/>
  <c r="A62" i="1"/>
  <c r="A64" i="1"/>
  <c r="A65" i="1"/>
  <c r="A66" i="1"/>
  <c r="A67" i="1"/>
  <c r="A69" i="1"/>
  <c r="A70" i="1"/>
  <c r="A74" i="1"/>
  <c r="A75" i="1"/>
  <c r="A78" i="1"/>
  <c r="A79" i="1"/>
  <c r="A80" i="1"/>
  <c r="A81" i="1"/>
  <c r="A82" i="1"/>
  <c r="A83" i="1"/>
  <c r="A84" i="1"/>
  <c r="A85" i="1"/>
  <c r="A86" i="1"/>
  <c r="A87" i="1"/>
  <c r="A92" i="1"/>
  <c r="A93" i="1"/>
  <c r="A95" i="1"/>
  <c r="A96" i="1"/>
  <c r="A99" i="1"/>
  <c r="A100" i="1"/>
  <c r="A101" i="1"/>
  <c r="A104" i="1"/>
  <c r="A105" i="1"/>
  <c r="A106" i="1"/>
  <c r="A107" i="1"/>
  <c r="A108" i="1"/>
  <c r="A109" i="1"/>
  <c r="A110" i="1"/>
  <c r="A111" i="1"/>
  <c r="A112" i="1"/>
  <c r="A113" i="1"/>
  <c r="A117" i="1"/>
  <c r="G55" i="1"/>
  <c r="J55" i="1"/>
  <c r="G57" i="1"/>
  <c r="J57" i="1"/>
  <c r="D59" i="1"/>
  <c r="G59" i="1"/>
  <c r="E24" i="27"/>
  <c r="H59" i="1"/>
  <c r="I59" i="1"/>
  <c r="G54" i="1"/>
  <c r="J54" i="1"/>
  <c r="G49" i="1"/>
  <c r="G48" i="1"/>
  <c r="G47" i="1"/>
  <c r="G8" i="1"/>
  <c r="J8" i="1"/>
  <c r="L8" i="1"/>
  <c r="G9" i="1"/>
  <c r="I9" i="1"/>
  <c r="I8" i="1"/>
  <c r="G69" i="1"/>
  <c r="J69" i="1"/>
  <c r="N35" i="27"/>
  <c r="G56" i="1"/>
  <c r="J56" i="1"/>
  <c r="J27" i="1"/>
  <c r="J26" i="1"/>
  <c r="L26" i="1"/>
  <c r="J25" i="1"/>
  <c r="J24" i="1"/>
  <c r="L24" i="1"/>
  <c r="G25" i="1"/>
  <c r="I25" i="1"/>
  <c r="G26" i="1"/>
  <c r="I26" i="1"/>
  <c r="G27" i="1"/>
  <c r="G24" i="1"/>
  <c r="I24" i="1"/>
  <c r="D66" i="1"/>
  <c r="D67" i="1"/>
  <c r="G67" i="1"/>
  <c r="J67" i="1"/>
  <c r="D60" i="1"/>
  <c r="D64" i="1"/>
  <c r="G64" i="1"/>
  <c r="J64" i="1"/>
  <c r="A2" i="27"/>
  <c r="D3" i="27"/>
  <c r="A2" i="17"/>
  <c r="A1" i="17"/>
  <c r="C3" i="17"/>
  <c r="I17" i="28"/>
  <c r="H17" i="28"/>
  <c r="G17" i="28"/>
  <c r="F17" i="28"/>
  <c r="E17" i="28"/>
  <c r="D17" i="28"/>
  <c r="C17" i="28"/>
  <c r="A5" i="28"/>
  <c r="B8" i="28"/>
  <c r="B9" i="28"/>
  <c r="B10" i="28"/>
  <c r="B11" i="28"/>
  <c r="B12" i="28"/>
  <c r="B13" i="28"/>
  <c r="B14" i="28"/>
  <c r="B15" i="28"/>
  <c r="B16" i="28"/>
  <c r="B7" i="28"/>
  <c r="B6" i="28"/>
  <c r="B5" i="28"/>
  <c r="G61" i="1"/>
  <c r="J61" i="1"/>
  <c r="G62" i="1"/>
  <c r="G19" i="27"/>
  <c r="G20" i="27"/>
  <c r="G21" i="27"/>
  <c r="G22" i="27"/>
  <c r="G24" i="27"/>
  <c r="H62" i="1"/>
  <c r="I62" i="1"/>
  <c r="G66" i="1"/>
  <c r="J66" i="1"/>
  <c r="G70" i="1"/>
  <c r="J70" i="1"/>
  <c r="J33" i="27"/>
  <c r="J35" i="27"/>
  <c r="K70" i="1"/>
  <c r="L70" i="1"/>
  <c r="P33" i="27"/>
  <c r="P35" i="27"/>
  <c r="D2" i="27"/>
  <c r="A3" i="27"/>
  <c r="A31" i="27"/>
  <c r="A25" i="27"/>
  <c r="A18" i="27"/>
  <c r="A13" i="27"/>
  <c r="A8" i="27"/>
  <c r="D12" i="27"/>
  <c r="G12" i="27"/>
  <c r="J12" i="27"/>
  <c r="M12" i="27"/>
  <c r="P12" i="27"/>
  <c r="D33" i="27"/>
  <c r="D35" i="27"/>
  <c r="E70" i="1"/>
  <c r="F70" i="1"/>
  <c r="B29" i="27"/>
  <c r="E64" i="1"/>
  <c r="F64" i="1"/>
  <c r="B12" i="27"/>
  <c r="E54" i="1"/>
  <c r="A10" i="27"/>
  <c r="A15" i="27"/>
  <c r="A9" i="27"/>
  <c r="A14" i="27"/>
  <c r="A26" i="27"/>
  <c r="J27" i="27"/>
  <c r="G27" i="27"/>
  <c r="D27" i="27"/>
  <c r="M27" i="27"/>
  <c r="P27" i="27"/>
  <c r="R27" i="27"/>
  <c r="Q27" i="27"/>
  <c r="A27" i="27"/>
  <c r="A20" i="27"/>
  <c r="A21" i="27"/>
  <c r="A22" i="27"/>
  <c r="A19" i="27"/>
  <c r="D19" i="27"/>
  <c r="J19" i="27"/>
  <c r="M19" i="27"/>
  <c r="P19" i="27"/>
  <c r="R19" i="27"/>
  <c r="D20" i="27"/>
  <c r="D21" i="27"/>
  <c r="D22" i="27"/>
  <c r="D24" i="27"/>
  <c r="E62" i="1"/>
  <c r="F62" i="1"/>
  <c r="D26" i="27"/>
  <c r="G33" i="27"/>
  <c r="G35" i="27"/>
  <c r="H70" i="1"/>
  <c r="I70" i="1"/>
  <c r="G26" i="27"/>
  <c r="J20" i="27"/>
  <c r="J21" i="27"/>
  <c r="J22" i="27"/>
  <c r="J26" i="27"/>
  <c r="J29" i="27"/>
  <c r="K67" i="1"/>
  <c r="M33" i="27"/>
  <c r="M35" i="27"/>
  <c r="M20" i="27"/>
  <c r="M21" i="27"/>
  <c r="M22" i="27"/>
  <c r="M26" i="27"/>
  <c r="M29" i="27"/>
  <c r="P20" i="27"/>
  <c r="P21" i="27"/>
  <c r="P22" i="27"/>
  <c r="P24" i="27"/>
  <c r="P26" i="27"/>
  <c r="P29" i="27"/>
  <c r="H35" i="27"/>
  <c r="K69" i="1"/>
  <c r="H12" i="27"/>
  <c r="K54" i="1"/>
  <c r="H24" i="27"/>
  <c r="K59" i="1"/>
  <c r="H29" i="27"/>
  <c r="K64" i="1"/>
  <c r="K65" i="1"/>
  <c r="K66" i="1"/>
  <c r="L66" i="1"/>
  <c r="E35" i="27"/>
  <c r="H69" i="1"/>
  <c r="E12" i="27"/>
  <c r="H54" i="1"/>
  <c r="E29" i="27"/>
  <c r="H64" i="1"/>
  <c r="B35" i="27"/>
  <c r="E69" i="1"/>
  <c r="F69" i="1"/>
  <c r="B24" i="27"/>
  <c r="E59" i="1"/>
  <c r="F59" i="1"/>
  <c r="K35" i="27"/>
  <c r="K12" i="27"/>
  <c r="K17" i="27"/>
  <c r="K24" i="27"/>
  <c r="K29" i="27"/>
  <c r="N12" i="27"/>
  <c r="N24" i="27"/>
  <c r="N29" i="27"/>
  <c r="Q33" i="27"/>
  <c r="R20" i="27"/>
  <c r="Q9" i="27"/>
  <c r="Q10" i="27"/>
  <c r="Q12" i="27"/>
  <c r="Q19" i="27"/>
  <c r="Q20" i="27"/>
  <c r="Q21" i="27"/>
  <c r="Q22" i="27"/>
  <c r="Q24" i="27"/>
  <c r="Q26" i="27"/>
  <c r="Q29" i="27"/>
  <c r="Q14" i="27"/>
  <c r="Q15" i="27"/>
  <c r="Q17" i="27"/>
  <c r="N17" i="27"/>
  <c r="H17" i="27"/>
  <c r="K56" i="1"/>
  <c r="E17" i="27"/>
  <c r="H56" i="1"/>
  <c r="I56" i="1"/>
  <c r="B17" i="27"/>
  <c r="E56" i="1"/>
  <c r="F56" i="1"/>
  <c r="N71" i="1"/>
  <c r="D16" i="17"/>
  <c r="F110" i="1"/>
  <c r="F39" i="1"/>
  <c r="F36" i="1"/>
  <c r="F37" i="1"/>
  <c r="F38" i="1"/>
  <c r="F40" i="1"/>
  <c r="F41" i="1"/>
  <c r="F42" i="1"/>
  <c r="F43" i="1"/>
  <c r="F44" i="1"/>
  <c r="F8" i="1"/>
  <c r="F9" i="1"/>
  <c r="F10" i="1"/>
  <c r="F24" i="1"/>
  <c r="F25" i="1"/>
  <c r="F26" i="1"/>
  <c r="F27" i="1"/>
  <c r="F28" i="1"/>
  <c r="F12" i="1"/>
  <c r="F13" i="1"/>
  <c r="F14" i="1"/>
  <c r="F15" i="1"/>
  <c r="F16" i="1"/>
  <c r="F17" i="1"/>
  <c r="F18" i="1"/>
  <c r="F19" i="1"/>
  <c r="F20" i="1"/>
  <c r="F21" i="1"/>
  <c r="F35" i="1"/>
  <c r="H12" i="1"/>
  <c r="G12" i="1"/>
  <c r="I12" i="1"/>
  <c r="J12" i="1"/>
  <c r="H13" i="1"/>
  <c r="G13" i="1"/>
  <c r="K13" i="1"/>
  <c r="H14" i="1"/>
  <c r="G14" i="1"/>
  <c r="J14" i="1"/>
  <c r="K14" i="1"/>
  <c r="H15" i="1"/>
  <c r="G15" i="1"/>
  <c r="K15" i="1"/>
  <c r="H16" i="1"/>
  <c r="G16" i="1"/>
  <c r="K16" i="1"/>
  <c r="J16" i="1"/>
  <c r="H17" i="1"/>
  <c r="G17" i="1"/>
  <c r="K17" i="1"/>
  <c r="H18" i="1"/>
  <c r="G18" i="1"/>
  <c r="J18" i="1"/>
  <c r="H19" i="1"/>
  <c r="G19" i="1"/>
  <c r="K19" i="1"/>
  <c r="H20" i="1"/>
  <c r="G20" i="1"/>
  <c r="K20" i="1"/>
  <c r="L20" i="1"/>
  <c r="H21" i="1"/>
  <c r="G21" i="1"/>
  <c r="I21" i="1"/>
  <c r="K21" i="1"/>
  <c r="N22" i="1"/>
  <c r="L25" i="1"/>
  <c r="L27" i="1"/>
  <c r="I27" i="1"/>
  <c r="G36" i="1"/>
  <c r="I36" i="1"/>
  <c r="J36" i="1"/>
  <c r="L36" i="1"/>
  <c r="G37" i="1"/>
  <c r="G38" i="1"/>
  <c r="I38" i="1"/>
  <c r="J38" i="1"/>
  <c r="L38" i="1"/>
  <c r="G40" i="1"/>
  <c r="I40" i="1"/>
  <c r="J40" i="1"/>
  <c r="G41" i="1"/>
  <c r="I41" i="1"/>
  <c r="J41" i="1"/>
  <c r="L41" i="1"/>
  <c r="G42" i="1"/>
  <c r="G43" i="1"/>
  <c r="I43" i="1"/>
  <c r="J43" i="1"/>
  <c r="L43" i="1"/>
  <c r="G44" i="1"/>
  <c r="I44" i="1"/>
  <c r="J44" i="1"/>
  <c r="G35" i="1"/>
  <c r="I35" i="1"/>
  <c r="J35" i="1"/>
  <c r="L35" i="1"/>
  <c r="G39" i="1"/>
  <c r="N45" i="1"/>
  <c r="N10" i="1"/>
  <c r="N28" i="1"/>
  <c r="N29" i="1"/>
  <c r="J47" i="1"/>
  <c r="J48" i="1"/>
  <c r="J49" i="1"/>
  <c r="G50" i="1"/>
  <c r="J50" i="1"/>
  <c r="L47" i="1"/>
  <c r="L48" i="1"/>
  <c r="L49" i="1"/>
  <c r="I47" i="1"/>
  <c r="I48" i="1"/>
  <c r="I49" i="1"/>
  <c r="I50" i="1"/>
  <c r="F47" i="1"/>
  <c r="F48" i="1"/>
  <c r="F49" i="1"/>
  <c r="F50" i="1"/>
  <c r="F51" i="1"/>
  <c r="G104" i="1"/>
  <c r="I104" i="1"/>
  <c r="G105" i="1"/>
  <c r="I105" i="1"/>
  <c r="G106" i="1"/>
  <c r="I106" i="1"/>
  <c r="G107" i="1"/>
  <c r="I107" i="1"/>
  <c r="G108" i="1"/>
  <c r="I108" i="1"/>
  <c r="G109" i="1"/>
  <c r="I109" i="1"/>
  <c r="G110" i="1"/>
  <c r="I110" i="1"/>
  <c r="G111" i="1"/>
  <c r="I111" i="1"/>
  <c r="G112" i="1"/>
  <c r="I112" i="1"/>
  <c r="G113" i="1"/>
  <c r="I113" i="1"/>
  <c r="I99" i="1"/>
  <c r="I100" i="1"/>
  <c r="I101" i="1"/>
  <c r="I102" i="1"/>
  <c r="I92" i="1"/>
  <c r="F92" i="1"/>
  <c r="L92" i="1"/>
  <c r="I93" i="1"/>
  <c r="I95" i="1"/>
  <c r="I96" i="1"/>
  <c r="I97" i="1"/>
  <c r="G74" i="1"/>
  <c r="I74" i="1"/>
  <c r="G75" i="1"/>
  <c r="I75" i="1"/>
  <c r="G78" i="1"/>
  <c r="I78" i="1"/>
  <c r="G79" i="1"/>
  <c r="G80" i="1"/>
  <c r="I80" i="1"/>
  <c r="G81" i="1"/>
  <c r="G82" i="1"/>
  <c r="I82" i="1"/>
  <c r="G83" i="1"/>
  <c r="G84" i="1"/>
  <c r="I84" i="1"/>
  <c r="G85" i="1"/>
  <c r="G86" i="1"/>
  <c r="I86" i="1"/>
  <c r="G87" i="1"/>
  <c r="I87" i="1"/>
  <c r="F74" i="1"/>
  <c r="J74" i="1"/>
  <c r="L74" i="1"/>
  <c r="J75" i="1"/>
  <c r="L75" i="1"/>
  <c r="L76" i="1"/>
  <c r="F75" i="1"/>
  <c r="F78" i="1"/>
  <c r="J78" i="1"/>
  <c r="L78" i="1"/>
  <c r="F79" i="1"/>
  <c r="F80" i="1"/>
  <c r="J80" i="1"/>
  <c r="L80" i="1"/>
  <c r="F81" i="1"/>
  <c r="F82" i="1"/>
  <c r="J82" i="1"/>
  <c r="L82" i="1"/>
  <c r="F83" i="1"/>
  <c r="F84" i="1"/>
  <c r="J84" i="1"/>
  <c r="L84" i="1"/>
  <c r="F85" i="1"/>
  <c r="F86" i="1"/>
  <c r="J86" i="1"/>
  <c r="L86" i="1"/>
  <c r="F87" i="1"/>
  <c r="N76" i="1"/>
  <c r="N88" i="1"/>
  <c r="N89" i="1"/>
  <c r="D19" i="17"/>
  <c r="F93" i="1"/>
  <c r="L93" i="1"/>
  <c r="F95" i="1"/>
  <c r="L95" i="1"/>
  <c r="O95" i="1"/>
  <c r="F96" i="1"/>
  <c r="L96" i="1"/>
  <c r="O96" i="1"/>
  <c r="F99" i="1"/>
  <c r="L99" i="1"/>
  <c r="F100" i="1"/>
  <c r="L100" i="1"/>
  <c r="L101" i="1"/>
  <c r="L102" i="1"/>
  <c r="F101" i="1"/>
  <c r="O101" i="1"/>
  <c r="F102" i="1"/>
  <c r="F104" i="1"/>
  <c r="J104" i="1"/>
  <c r="L104" i="1"/>
  <c r="F105" i="1"/>
  <c r="J105" i="1"/>
  <c r="L105" i="1"/>
  <c r="J106" i="1"/>
  <c r="L106" i="1"/>
  <c r="J107" i="1"/>
  <c r="L107" i="1"/>
  <c r="J108" i="1"/>
  <c r="L108" i="1"/>
  <c r="J109" i="1"/>
  <c r="L109" i="1"/>
  <c r="J110" i="1"/>
  <c r="L110" i="1"/>
  <c r="J111" i="1"/>
  <c r="L111" i="1"/>
  <c r="J112" i="1"/>
  <c r="L112" i="1"/>
  <c r="J113" i="1"/>
  <c r="L113" i="1"/>
  <c r="L114" i="1"/>
  <c r="F106" i="1"/>
  <c r="F107" i="1"/>
  <c r="F108" i="1"/>
  <c r="O108" i="1"/>
  <c r="F109" i="1"/>
  <c r="F111" i="1"/>
  <c r="F112" i="1"/>
  <c r="F113" i="1"/>
  <c r="F114" i="1"/>
  <c r="O111" i="1"/>
  <c r="N114" i="1"/>
  <c r="N102" i="1"/>
  <c r="N97" i="1"/>
  <c r="D22" i="17"/>
  <c r="N51" i="1"/>
  <c r="D7" i="17"/>
  <c r="A6" i="17"/>
  <c r="A7" i="17"/>
  <c r="A9" i="17"/>
  <c r="A10" i="17"/>
  <c r="D10" i="17"/>
  <c r="A12" i="17"/>
  <c r="A13" i="17"/>
  <c r="D13" i="17"/>
  <c r="A15" i="17"/>
  <c r="A16" i="17"/>
  <c r="A18" i="17"/>
  <c r="A19" i="17"/>
  <c r="A21" i="17"/>
  <c r="A22" i="17"/>
  <c r="A24" i="17"/>
  <c r="A25" i="17"/>
  <c r="D25" i="17"/>
  <c r="A27" i="17"/>
  <c r="A28" i="17"/>
  <c r="D28" i="17"/>
  <c r="A30" i="17"/>
  <c r="A31" i="17"/>
  <c r="D31" i="17"/>
  <c r="A32" i="17"/>
  <c r="I20" i="1"/>
  <c r="I18" i="1"/>
  <c r="I14" i="1"/>
  <c r="J9" i="1"/>
  <c r="I16" i="1"/>
  <c r="O80" i="1"/>
  <c r="O92" i="1"/>
  <c r="M97" i="1"/>
  <c r="C22" i="17"/>
  <c r="O104" i="1"/>
  <c r="O110" i="1"/>
  <c r="N116" i="1"/>
  <c r="O113" i="1"/>
  <c r="O112" i="1"/>
  <c r="L97" i="1"/>
  <c r="I83" i="1"/>
  <c r="J83" i="1"/>
  <c r="I79" i="1"/>
  <c r="J79" i="1"/>
  <c r="I76" i="1"/>
  <c r="O100" i="1"/>
  <c r="I114" i="1"/>
  <c r="J15" i="1"/>
  <c r="I15" i="1"/>
  <c r="K12" i="1"/>
  <c r="D32" i="1"/>
  <c r="F32" i="1"/>
  <c r="F22" i="1"/>
  <c r="D33" i="1"/>
  <c r="F33" i="1"/>
  <c r="F45" i="1"/>
  <c r="G29" i="27"/>
  <c r="H67" i="1"/>
  <c r="I67" i="1"/>
  <c r="R26" i="27"/>
  <c r="R29" i="27"/>
  <c r="O109" i="1"/>
  <c r="O84" i="1"/>
  <c r="F88" i="1"/>
  <c r="F76" i="1"/>
  <c r="F89" i="1"/>
  <c r="O93" i="1"/>
  <c r="L50" i="1"/>
  <c r="L51" i="1"/>
  <c r="J42" i="1"/>
  <c r="I42" i="1"/>
  <c r="O41" i="1"/>
  <c r="L40" i="1"/>
  <c r="I28" i="1"/>
  <c r="J19" i="1"/>
  <c r="I19" i="1"/>
  <c r="L14" i="1"/>
  <c r="O14" i="1"/>
  <c r="J13" i="1"/>
  <c r="I13" i="1"/>
  <c r="R35" i="27"/>
  <c r="Q35" i="27"/>
  <c r="J85" i="1"/>
  <c r="I85" i="1"/>
  <c r="J81" i="1"/>
  <c r="I81" i="1"/>
  <c r="L21" i="1"/>
  <c r="J17" i="1"/>
  <c r="I17" i="1"/>
  <c r="R22" i="27"/>
  <c r="J24" i="27"/>
  <c r="K62" i="1"/>
  <c r="G60" i="1"/>
  <c r="J60" i="1"/>
  <c r="D65" i="1"/>
  <c r="G65" i="1"/>
  <c r="J65" i="1"/>
  <c r="J87" i="1"/>
  <c r="O82" i="1"/>
  <c r="O48" i="1"/>
  <c r="I51" i="1"/>
  <c r="J39" i="1"/>
  <c r="I39" i="1"/>
  <c r="L44" i="1"/>
  <c r="J37" i="1"/>
  <c r="I37" i="1"/>
  <c r="O36" i="1"/>
  <c r="K18" i="1"/>
  <c r="L16" i="1"/>
  <c r="O35" i="1"/>
  <c r="D29" i="27"/>
  <c r="E67" i="1"/>
  <c r="F67" i="1"/>
  <c r="L28" i="1"/>
  <c r="L9" i="1"/>
  <c r="L10" i="1"/>
  <c r="M24" i="27"/>
  <c r="R21" i="27"/>
  <c r="R24" i="27"/>
  <c r="R33" i="27"/>
  <c r="I10" i="1"/>
  <c r="I69" i="1"/>
  <c r="L69" i="1"/>
  <c r="O25" i="1"/>
  <c r="O27" i="1"/>
  <c r="Q30" i="27"/>
  <c r="R30" i="27"/>
  <c r="F97" i="1"/>
  <c r="P97" i="1"/>
  <c r="H60" i="1"/>
  <c r="I60" i="1"/>
  <c r="K60" i="1"/>
  <c r="E55" i="1"/>
  <c r="F55" i="1"/>
  <c r="F54" i="1"/>
  <c r="E65" i="1"/>
  <c r="B30" i="27"/>
  <c r="E30" i="27"/>
  <c r="E37" i="27"/>
  <c r="H30" i="27"/>
  <c r="H37" i="27"/>
  <c r="K30" i="27"/>
  <c r="K37" i="27"/>
  <c r="N30" i="27"/>
  <c r="N37" i="27"/>
  <c r="B37" i="27"/>
  <c r="P30" i="27"/>
  <c r="P37" i="27"/>
  <c r="M30" i="27"/>
  <c r="M37" i="27"/>
  <c r="G30" i="27"/>
  <c r="G37" i="27"/>
  <c r="D30" i="27"/>
  <c r="D37" i="27"/>
  <c r="I22" i="1"/>
  <c r="G33" i="1"/>
  <c r="I33" i="1"/>
  <c r="O16" i="1"/>
  <c r="L17" i="1"/>
  <c r="L19" i="1"/>
  <c r="O105" i="1"/>
  <c r="O49" i="1"/>
  <c r="J30" i="27"/>
  <c r="J37" i="27"/>
  <c r="R37" i="27"/>
  <c r="M102" i="1"/>
  <c r="O99" i="1"/>
  <c r="O102" i="1"/>
  <c r="E25" i="17"/>
  <c r="L85" i="1"/>
  <c r="O40" i="1"/>
  <c r="O75" i="1"/>
  <c r="I88" i="1"/>
  <c r="I89" i="1"/>
  <c r="O44" i="1"/>
  <c r="O74" i="1"/>
  <c r="O76" i="1"/>
  <c r="M76" i="1"/>
  <c r="L12" i="1"/>
  <c r="L83" i="1"/>
  <c r="G32" i="1"/>
  <c r="I32" i="1"/>
  <c r="L18" i="1"/>
  <c r="L37" i="1"/>
  <c r="L87" i="1"/>
  <c r="L81" i="1"/>
  <c r="O38" i="1"/>
  <c r="L13" i="1"/>
  <c r="O13" i="1"/>
  <c r="N119" i="1"/>
  <c r="D32" i="17"/>
  <c r="D30" i="17"/>
  <c r="O106" i="1"/>
  <c r="O8" i="1"/>
  <c r="L15" i="1"/>
  <c r="O15" i="1"/>
  <c r="O19" i="1"/>
  <c r="L39" i="1"/>
  <c r="L42" i="1"/>
  <c r="F29" i="1"/>
  <c r="O47" i="1"/>
  <c r="L79" i="1"/>
  <c r="O86" i="1"/>
  <c r="O97" i="1"/>
  <c r="E22" i="17"/>
  <c r="J32" i="1"/>
  <c r="L32" i="1"/>
  <c r="O9" i="1"/>
  <c r="O26" i="1"/>
  <c r="F65" i="1"/>
  <c r="E66" i="1"/>
  <c r="F66" i="1"/>
  <c r="H55" i="1"/>
  <c r="I55" i="1"/>
  <c r="Q37" i="27"/>
  <c r="I45" i="1"/>
  <c r="O17" i="1"/>
  <c r="I29" i="1"/>
  <c r="O107" i="1"/>
  <c r="O114" i="1"/>
  <c r="E28" i="17"/>
  <c r="L88" i="1"/>
  <c r="L89" i="1"/>
  <c r="O83" i="1"/>
  <c r="O21" i="1"/>
  <c r="M114" i="1"/>
  <c r="O78" i="1"/>
  <c r="O43" i="1"/>
  <c r="O81" i="1"/>
  <c r="O18" i="1"/>
  <c r="L22" i="1"/>
  <c r="P76" i="1"/>
  <c r="O85" i="1"/>
  <c r="O42" i="1"/>
  <c r="O87" i="1"/>
  <c r="O20" i="1"/>
  <c r="P102" i="1"/>
  <c r="C25" i="17"/>
  <c r="O10" i="1"/>
  <c r="M10" i="1"/>
  <c r="P10" i="1"/>
  <c r="O32" i="1"/>
  <c r="M28" i="1"/>
  <c r="O24" i="1"/>
  <c r="O28" i="1"/>
  <c r="P28" i="1"/>
  <c r="J33" i="1"/>
  <c r="L33" i="1"/>
  <c r="L29" i="1"/>
  <c r="P114" i="1"/>
  <c r="C28" i="17"/>
  <c r="O50" i="1"/>
  <c r="O51" i="1"/>
  <c r="E13" i="17"/>
  <c r="M51" i="1"/>
  <c r="O37" i="1"/>
  <c r="O39" i="1"/>
  <c r="P51" i="1"/>
  <c r="C13" i="17"/>
  <c r="L45" i="1"/>
  <c r="M22" i="1"/>
  <c r="O12" i="1"/>
  <c r="O22" i="1"/>
  <c r="O29" i="1"/>
  <c r="E7" i="17"/>
  <c r="O79" i="1"/>
  <c r="O88" i="1"/>
  <c r="O89" i="1"/>
  <c r="E19" i="17"/>
  <c r="M88" i="1"/>
  <c r="P88" i="1"/>
  <c r="M89" i="1"/>
  <c r="P22" i="1"/>
  <c r="M29" i="1"/>
  <c r="P29" i="1"/>
  <c r="C7" i="17"/>
  <c r="G7" i="17"/>
  <c r="O33" i="1"/>
  <c r="O45" i="1"/>
  <c r="E10" i="17"/>
  <c r="M45" i="1"/>
  <c r="C19" i="17"/>
  <c r="P89" i="1"/>
  <c r="C10" i="17"/>
  <c r="P45" i="1"/>
  <c r="O70" i="1"/>
  <c r="L56" i="1"/>
  <c r="J62" i="1"/>
  <c r="J59" i="1"/>
  <c r="O69" i="1"/>
  <c r="K55" i="1"/>
  <c r="L65" i="1"/>
  <c r="L60" i="1"/>
  <c r="K61" i="1"/>
  <c r="L61" i="1"/>
  <c r="I64" i="1"/>
  <c r="H65" i="1"/>
  <c r="I54" i="1"/>
  <c r="H57" i="1"/>
  <c r="I57" i="1"/>
  <c r="K57" i="1"/>
  <c r="L57" i="1"/>
  <c r="L67" i="1"/>
  <c r="H61" i="1"/>
  <c r="I61" i="1"/>
  <c r="E57" i="1"/>
  <c r="F57" i="1"/>
  <c r="L64" i="1"/>
  <c r="E60" i="1"/>
  <c r="L54" i="1"/>
  <c r="A6" i="28"/>
  <c r="A7" i="28"/>
  <c r="L62" i="1"/>
  <c r="O62" i="1"/>
  <c r="O56" i="1"/>
  <c r="L59" i="1"/>
  <c r="L55" i="1"/>
  <c r="O64" i="1"/>
  <c r="O67" i="1"/>
  <c r="F60" i="1"/>
  <c r="E61" i="1"/>
  <c r="F61" i="1"/>
  <c r="O61" i="1"/>
  <c r="I65" i="1"/>
  <c r="H66" i="1"/>
  <c r="I66" i="1"/>
  <c r="O66" i="1"/>
  <c r="O57" i="1"/>
  <c r="L71" i="1"/>
  <c r="L116" i="1"/>
  <c r="L117" i="1"/>
  <c r="L118" i="1"/>
  <c r="L119" i="1"/>
  <c r="A8" i="28"/>
  <c r="O55" i="1"/>
  <c r="O59" i="1"/>
  <c r="O65" i="1"/>
  <c r="O60" i="1"/>
  <c r="F71" i="1"/>
  <c r="F116" i="1"/>
  <c r="F117" i="1"/>
  <c r="I71" i="1"/>
  <c r="I116" i="1"/>
  <c r="I117" i="1"/>
  <c r="I118" i="1"/>
  <c r="I119" i="1"/>
  <c r="O54" i="1"/>
  <c r="A9" i="28"/>
  <c r="M71" i="1"/>
  <c r="F118" i="1"/>
  <c r="F119" i="1"/>
  <c r="M116" i="1"/>
  <c r="C16" i="17"/>
  <c r="P71" i="1"/>
  <c r="O71" i="1"/>
  <c r="A10" i="28"/>
  <c r="C30" i="17"/>
  <c r="P116" i="1"/>
  <c r="E16" i="17"/>
  <c r="O116" i="1"/>
  <c r="E30" i="17"/>
  <c r="O117" i="1"/>
  <c r="M118" i="1"/>
  <c r="A11" i="28"/>
  <c r="P118" i="1"/>
  <c r="C31" i="17"/>
  <c r="O118" i="1"/>
  <c r="M119" i="1"/>
  <c r="A12" i="28"/>
  <c r="P119" i="1"/>
  <c r="C32" i="17"/>
  <c r="O119" i="1"/>
  <c r="E32" i="17"/>
  <c r="E31" i="17"/>
  <c r="G31" i="17"/>
  <c r="A13" i="28"/>
  <c r="E35" i="17"/>
  <c r="D33" i="17"/>
  <c r="F19" i="17"/>
  <c r="F22" i="17"/>
  <c r="F32" i="17"/>
  <c r="F7" i="17"/>
  <c r="C35" i="17"/>
  <c r="F25" i="17"/>
  <c r="F13" i="17"/>
  <c r="F10" i="17"/>
  <c r="F28" i="17"/>
  <c r="F16" i="17"/>
  <c r="F30" i="17"/>
  <c r="F31" i="17"/>
  <c r="A14" i="28"/>
  <c r="A15" i="28"/>
  <c r="A16" i="28"/>
</calcChain>
</file>

<file path=xl/comments1.xml><?xml version="1.0" encoding="utf-8"?>
<comments xmlns="http://schemas.openxmlformats.org/spreadsheetml/2006/main">
  <authors>
    <author>Daniel Cruz</author>
  </authors>
  <commentList>
    <comment ref="B52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“Travel” tab should be used to input all travel quantities.  "Program Detail" tab is linked back to the "Travel" tab.</t>
        </r>
      </text>
    </comment>
    <comment ref="B72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Requires CHF's prior approval.  Note that most equipment and supplies will be purchased by CHF; unless otherwise instructed please fill out the "Items to be Supplied by CHF" tab in lieu of filling out the Equipment and Supplies section.</t>
        </r>
      </text>
    </comment>
    <comment ref="B94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Second-tier subawards requirees CHF's prior approval.  </t>
        </r>
      </text>
    </comment>
    <comment ref="C104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Be sure that the unit type matches the actual cost (i.e. office rent should use "Months", etc</t>
        </r>
      </text>
    </comment>
    <comment ref="F118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This line item is illustrative.  This section should be updated to reflect each particular INGO partner's USG-approved NICRA structure.</t>
        </r>
      </text>
    </comment>
    <comment ref="C122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Salary and Inflation percentage should match that of Global Communities'  master budget for the project.</t>
        </r>
      </text>
    </comment>
  </commentList>
</comments>
</file>

<file path=xl/comments2.xml><?xml version="1.0" encoding="utf-8"?>
<comments xmlns="http://schemas.openxmlformats.org/spreadsheetml/2006/main">
  <authors>
    <author>Daniel Cruz</author>
  </authors>
  <commentList>
    <comment ref="I4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Please specify.</t>
        </r>
      </text>
    </comment>
    <comment ref="B25" authorId="0">
      <text>
        <r>
          <rPr>
            <b/>
            <sz val="8"/>
            <color indexed="81"/>
            <rFont val="Tahoma"/>
            <family val="2"/>
          </rPr>
          <t>Daniel Cruz:</t>
        </r>
        <r>
          <rPr>
            <sz val="8"/>
            <color indexed="81"/>
            <rFont val="Tahoma"/>
            <family val="2"/>
          </rPr>
          <t xml:space="preserve">
Please specify.</t>
        </r>
      </text>
    </comment>
  </commentList>
</comments>
</file>

<file path=xl/sharedStrings.xml><?xml version="1.0" encoding="utf-8"?>
<sst xmlns="http://schemas.openxmlformats.org/spreadsheetml/2006/main" count="296" uniqueCount="169">
  <si>
    <t>Months</t>
  </si>
  <si>
    <t>Unit</t>
  </si>
  <si>
    <t>Days</t>
  </si>
  <si>
    <t>Trips</t>
  </si>
  <si>
    <t>Lump sum</t>
  </si>
  <si>
    <t>Total</t>
  </si>
  <si>
    <t>Year 1</t>
  </si>
  <si>
    <t>Year 2</t>
  </si>
  <si>
    <t># Trips</t>
  </si>
  <si>
    <t>Days/trip</t>
  </si>
  <si>
    <t>Total Days</t>
  </si>
  <si>
    <t>Budget Detail</t>
  </si>
  <si>
    <t>Program Total</t>
  </si>
  <si>
    <t>Line Item</t>
  </si>
  <si>
    <t>TOTAL</t>
  </si>
  <si>
    <t>salary increase</t>
  </si>
  <si>
    <t>inflation</t>
  </si>
  <si>
    <t>Budget Summary</t>
  </si>
  <si>
    <t>Qty</t>
  </si>
  <si>
    <t>Unit Cost</t>
  </si>
  <si>
    <t>Year 3</t>
  </si>
  <si>
    <t>Subtotal Personnel</t>
  </si>
  <si>
    <t>Total Direct Charges for Overhead Application</t>
  </si>
  <si>
    <t>Subtotal Other Operating Costs</t>
  </si>
  <si>
    <t>Object Class Categories</t>
  </si>
  <si>
    <t>Base of Calculation</t>
  </si>
  <si>
    <t>of Prog. Total</t>
  </si>
  <si>
    <t>ASSUMPTIONS:</t>
  </si>
  <si>
    <t>Year</t>
  </si>
  <si>
    <t>Year 4</t>
  </si>
  <si>
    <t>Year 5</t>
  </si>
  <si>
    <t>Subtotal Equipment &amp; Supplies</t>
  </si>
  <si>
    <t>Subtotal Consultants</t>
  </si>
  <si>
    <t>Donor:</t>
  </si>
  <si>
    <t>RFA#:</t>
  </si>
  <si>
    <t>Match</t>
  </si>
  <si>
    <t>I.  Personnel</t>
  </si>
  <si>
    <t>III.  Consultants</t>
  </si>
  <si>
    <r>
      <t>A.  Equipment (</t>
    </r>
    <r>
      <rPr>
        <b/>
        <sz val="11"/>
        <rFont val="Verdana"/>
        <family val="2"/>
      </rPr>
      <t>≥</t>
    </r>
    <r>
      <rPr>
        <b/>
        <sz val="11"/>
        <rFont val="Arial"/>
        <family val="2"/>
      </rPr>
      <t xml:space="preserve"> $5000)</t>
    </r>
  </si>
  <si>
    <t>B.  Supplies (&lt; $5000)</t>
  </si>
  <si>
    <t>Subtotal Contracts &amp; Subawards</t>
  </si>
  <si>
    <t>In-Country Travel</t>
  </si>
  <si>
    <t>Annex A:  Travel Detail</t>
  </si>
  <si>
    <t>Subtotal - In-Country Travel</t>
  </si>
  <si>
    <t>IV.  Travel, Transportation &amp; Per Diem (see Annex A: Travel Detail)</t>
  </si>
  <si>
    <t>V.  Equipment &amp; Supplies</t>
  </si>
  <si>
    <t>VIII.  Other Operating Costs</t>
  </si>
  <si>
    <t>IX.  Total Direct Charges</t>
  </si>
  <si>
    <t>X.  Indirect Charges per NICRA</t>
  </si>
  <si>
    <t>To / From Airport Ground Transportation</t>
  </si>
  <si>
    <t>Local Sector Specialist STTA #1</t>
  </si>
  <si>
    <t>Local Sector Specialist STTA #2</t>
  </si>
  <si>
    <t>B.  Program Subawards</t>
  </si>
  <si>
    <t>Subaward</t>
  </si>
  <si>
    <t>Subaward #1</t>
  </si>
  <si>
    <t>Subaward #2</t>
  </si>
  <si>
    <t>INSERT PARTNER NAME</t>
  </si>
  <si>
    <t>Equipment #1</t>
  </si>
  <si>
    <t>Equipment #2</t>
  </si>
  <si>
    <t>Insert Project Name</t>
  </si>
  <si>
    <t>Insert</t>
  </si>
  <si>
    <t>A.  Program Contracts</t>
  </si>
  <si>
    <t>Supplies #1</t>
  </si>
  <si>
    <t>Supplies #2</t>
  </si>
  <si>
    <t>Supplies #3</t>
  </si>
  <si>
    <t>Supplies #4</t>
  </si>
  <si>
    <t>Supplies #5</t>
  </si>
  <si>
    <t>Supplies #6</t>
  </si>
  <si>
    <t>Supplies #7</t>
  </si>
  <si>
    <t>Supplies #8</t>
  </si>
  <si>
    <t>Supplies #9</t>
  </si>
  <si>
    <t>Supplies #10</t>
  </si>
  <si>
    <t>Other Operating Costs #1</t>
  </si>
  <si>
    <t>Other Operating Costs #2</t>
  </si>
  <si>
    <t>Other Operating Costs #3</t>
  </si>
  <si>
    <t>Other Operating Costs #4</t>
  </si>
  <si>
    <t>Other Operating Costs #5</t>
  </si>
  <si>
    <t>Other Operating Costs #6</t>
  </si>
  <si>
    <t>Other Operating Costs #7</t>
  </si>
  <si>
    <t>Other Operating Costs #8</t>
  </si>
  <si>
    <t>Other Operating Costs #9</t>
  </si>
  <si>
    <t>Other Operating Costs #10</t>
  </si>
  <si>
    <t>Contract #1</t>
  </si>
  <si>
    <t>Contract #2</t>
  </si>
  <si>
    <t>XI.  PROGRAM TOTAL</t>
  </si>
  <si>
    <t>Subtotal Equipment (≥ $5000)</t>
  </si>
  <si>
    <t>Subtotal Supplies (&lt; $5000)</t>
  </si>
  <si>
    <t>A.  Expatriate Staff</t>
  </si>
  <si>
    <t>Subtotal Expatriate Staff</t>
  </si>
  <si>
    <t>Expatriate Staff #1</t>
  </si>
  <si>
    <t>Expatriate Staff #2</t>
  </si>
  <si>
    <t>B.  Host Country Staff</t>
  </si>
  <si>
    <t>Host Country Staff #1</t>
  </si>
  <si>
    <t>Host Country Staff #2</t>
  </si>
  <si>
    <t>Host Country Staff #3</t>
  </si>
  <si>
    <t>Host Country Staff #4</t>
  </si>
  <si>
    <t>Host Country Staff #5</t>
  </si>
  <si>
    <t>Host Country Staff #6</t>
  </si>
  <si>
    <t>Host Country Staff #7</t>
  </si>
  <si>
    <t>Host Country Staff #8</t>
  </si>
  <si>
    <t>Host Country Staff #9</t>
  </si>
  <si>
    <t>Host Country Staff #10</t>
  </si>
  <si>
    <t>Subtotal Host Country Staff</t>
  </si>
  <si>
    <t>Headquarters Support / Technical Staff #1</t>
  </si>
  <si>
    <t>Headquarters Support / Technical Staff #2</t>
  </si>
  <si>
    <t>Headquarters Support / Technical Staff #3</t>
  </si>
  <si>
    <t>Headquarters Support / Technical Staff #4</t>
  </si>
  <si>
    <t>II.  Fringe Benefits &amp; Allowances</t>
  </si>
  <si>
    <t>A. Fringe Benefits</t>
  </si>
  <si>
    <t>Fringe Benefits (US Based Salaries)</t>
  </si>
  <si>
    <t>Fringe Benefits (Host Country Staff)</t>
  </si>
  <si>
    <t>Pounds</t>
  </si>
  <si>
    <t xml:space="preserve">B.  Allowances </t>
  </si>
  <si>
    <t>Allowance #1</t>
  </si>
  <si>
    <t>Allowance #2</t>
  </si>
  <si>
    <t>Allowance #3</t>
  </si>
  <si>
    <t>Allowance #4</t>
  </si>
  <si>
    <t>Allowance #5</t>
  </si>
  <si>
    <t>Allowance #6</t>
  </si>
  <si>
    <t>Allowance #7</t>
  </si>
  <si>
    <t>Allowance #8</t>
  </si>
  <si>
    <t>Allowance #9</t>
  </si>
  <si>
    <t>Allowance #10</t>
  </si>
  <si>
    <t>Subtotal Headquarters Technical / Management Support</t>
  </si>
  <si>
    <t>C.  Headquarters Technical / Management Support</t>
  </si>
  <si>
    <t>International Sector Specialist STTA #1</t>
  </si>
  <si>
    <t>International Sector Specialist STTA #2</t>
  </si>
  <si>
    <t>Subtotal Fringe Benefits &amp; Allowances</t>
  </si>
  <si>
    <t>Subtotal Travel, Transportation &amp; Per Diem</t>
  </si>
  <si>
    <t>Contract</t>
  </si>
  <si>
    <t>A.  International Travel - Expatriate Staff</t>
  </si>
  <si>
    <t>Visa / Work Permit</t>
  </si>
  <si>
    <t>Home Leave</t>
  </si>
  <si>
    <t>B.  International Travel - HQ Support</t>
  </si>
  <si>
    <t>Visa</t>
  </si>
  <si>
    <r>
      <t>International Trip Per Diem (</t>
    </r>
    <r>
      <rPr>
        <sz val="11"/>
        <color indexed="10"/>
        <rFont val="Arial"/>
        <family val="2"/>
      </rPr>
      <t>City, Country</t>
    </r>
    <r>
      <rPr>
        <sz val="11"/>
        <rFont val="Arial"/>
        <family val="2"/>
      </rPr>
      <t>)</t>
    </r>
  </si>
  <si>
    <t>C.  International Travel - Consultants</t>
  </si>
  <si>
    <t>D. In-Country Travel</t>
  </si>
  <si>
    <t>In-Country Per Diem</t>
  </si>
  <si>
    <t>Subtotal Mobilization / Demobilization</t>
  </si>
  <si>
    <t>Subtotal Home Leave</t>
  </si>
  <si>
    <t xml:space="preserve">Subtotal HQ Staff </t>
  </si>
  <si>
    <t>Subtotal - International Travel</t>
  </si>
  <si>
    <t>In-Country Travel &amp; Per Diem</t>
  </si>
  <si>
    <t>Grand Total</t>
  </si>
  <si>
    <r>
      <t xml:space="preserve">International Airfare – Technical / Management Support – To / From </t>
    </r>
    <r>
      <rPr>
        <sz val="11"/>
        <color indexed="10"/>
        <rFont val="Arial"/>
        <family val="2"/>
      </rPr>
      <t>City, Country</t>
    </r>
    <r>
      <rPr>
        <sz val="11"/>
        <rFont val="Arial"/>
        <family val="2"/>
      </rPr>
      <t xml:space="preserve"> / </t>
    </r>
    <r>
      <rPr>
        <sz val="11"/>
        <color indexed="10"/>
        <rFont val="Arial"/>
        <family val="2"/>
      </rPr>
      <t>City, Country</t>
    </r>
  </si>
  <si>
    <r>
      <t xml:space="preserve">International Airfare – Consultants – To / From </t>
    </r>
    <r>
      <rPr>
        <sz val="11"/>
        <color indexed="10"/>
        <rFont val="Arial"/>
        <family val="2"/>
      </rPr>
      <t>City, Country</t>
    </r>
    <r>
      <rPr>
        <sz val="11"/>
        <rFont val="Arial"/>
        <family val="2"/>
      </rPr>
      <t xml:space="preserve"> / </t>
    </r>
    <r>
      <rPr>
        <sz val="11"/>
        <color indexed="10"/>
        <rFont val="Arial"/>
        <family val="2"/>
      </rPr>
      <t>City, Country</t>
    </r>
  </si>
  <si>
    <r>
      <t xml:space="preserve">Mobilization / Demobilization - To / From </t>
    </r>
    <r>
      <rPr>
        <sz val="11"/>
        <color indexed="10"/>
        <rFont val="Arial"/>
        <family val="2"/>
      </rPr>
      <t>City, Country</t>
    </r>
    <r>
      <rPr>
        <sz val="11"/>
        <rFont val="Arial"/>
        <family val="2"/>
      </rPr>
      <t xml:space="preserve"> / </t>
    </r>
    <r>
      <rPr>
        <sz val="11"/>
        <color indexed="10"/>
        <rFont val="Arial"/>
        <family val="2"/>
      </rPr>
      <t>City, Country</t>
    </r>
  </si>
  <si>
    <t>Laptop</t>
  </si>
  <si>
    <t>Desktop</t>
  </si>
  <si>
    <t>Printer</t>
  </si>
  <si>
    <t>Furniture</t>
  </si>
  <si>
    <t>Cell Phone</t>
  </si>
  <si>
    <t>Cameras</t>
  </si>
  <si>
    <t>Other</t>
  </si>
  <si>
    <t>Floating / Shared Equipment</t>
  </si>
  <si>
    <t>Vehicle</t>
  </si>
  <si>
    <t>Personnel</t>
  </si>
  <si>
    <t>Notes:</t>
  </si>
  <si>
    <t>Additional notes should be added here by partner organizations, as they see necessary.</t>
  </si>
  <si>
    <t>Units</t>
  </si>
  <si>
    <t>VI.  Contracts &amp; Subawards</t>
  </si>
  <si>
    <r>
      <rPr>
        <b/>
        <sz val="11"/>
        <color rgb="FFFF0000"/>
        <rFont val="Arial"/>
        <family val="2"/>
      </rPr>
      <t>DONOR</t>
    </r>
    <r>
      <rPr>
        <b/>
        <sz val="11"/>
        <rFont val="Arial"/>
        <family val="2"/>
      </rPr>
      <t xml:space="preserve"> Total</t>
    </r>
  </si>
  <si>
    <t>VII.  Other Program Activities</t>
  </si>
  <si>
    <t>Subtotal Other Program Activities</t>
  </si>
  <si>
    <t>Other Program Activities #1</t>
  </si>
  <si>
    <t>Other Program Activities #2</t>
  </si>
  <si>
    <t>Other Program Activities #3</t>
  </si>
  <si>
    <t>Global Communities Supplied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</si>
</sst>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_-* #,##0.00\ [$€]_-;\-* #,##0.00\ [$€]_-;_-* &quot;-&quot;??\ [$€]_-;_-@_-"/>
    <numFmt numFmtId="169" formatCode="#.00"/>
    <numFmt numFmtId="170" formatCode="#,###,##0.00;\(#,###,##0.00\)"/>
    <numFmt numFmtId="171" formatCode="&quot;$&quot;#,###,##0.00;\(&quot;$&quot;#,###,##0.00\)"/>
    <numFmt numFmtId="172" formatCode="#,##0.00%;\(#,##0.00%\)"/>
  </numFmts>
  <fonts count="7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Verdana"/>
      <family val="2"/>
    </font>
    <font>
      <sz val="11"/>
      <color indexed="48"/>
      <name val="Arial"/>
      <family val="2"/>
    </font>
    <font>
      <b/>
      <i/>
      <sz val="11"/>
      <color indexed="48"/>
      <name val="Arial"/>
      <family val="2"/>
    </font>
    <font>
      <i/>
      <sz val="11"/>
      <color indexed="48"/>
      <name val="Arial"/>
      <family val="2"/>
    </font>
    <font>
      <sz val="10"/>
      <color indexed="48"/>
      <name val="Arial"/>
      <family val="2"/>
    </font>
    <font>
      <sz val="12"/>
      <color indexed="48"/>
      <name val="Arial"/>
      <family val="2"/>
    </font>
    <font>
      <i/>
      <sz val="12"/>
      <color indexed="48"/>
      <name val="Arial"/>
      <family val="2"/>
    </font>
    <font>
      <b/>
      <i/>
      <sz val="12"/>
      <color indexed="48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sz val="10"/>
      <color indexed="48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2"/>
      <name val="Times New Roman"/>
      <family val="1"/>
    </font>
    <font>
      <sz val="10"/>
      <name val="Helv"/>
    </font>
    <font>
      <sz val="1"/>
      <color indexed="8"/>
      <name val="Courier"/>
      <family val="3"/>
    </font>
    <font>
      <sz val="10"/>
      <color indexed="0"/>
      <name val="Arial"/>
      <family val="2"/>
    </font>
    <font>
      <sz val="11"/>
      <color indexed="17"/>
      <name val="Calibri"/>
      <family val="2"/>
    </font>
    <font>
      <b/>
      <sz val="1"/>
      <color indexed="8"/>
      <name val="Courier"/>
      <family val="3"/>
    </font>
    <font>
      <sz val="11"/>
      <color indexed="52"/>
      <name val="Calibri"/>
      <family val="2"/>
    </font>
    <font>
      <sz val="10"/>
      <name val="Times New Roman"/>
      <family val="1"/>
    </font>
    <font>
      <sz val="11"/>
      <color indexed="60"/>
      <name val="Calibri"/>
      <family val="2"/>
    </font>
    <font>
      <sz val="10"/>
      <name val="Verdana"/>
      <family val="2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sz val="10"/>
      <color indexed="12"/>
      <name val="Times New Roman"/>
      <family val="1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8"/>
      <name val="Arial"/>
      <family val="2"/>
    </font>
    <font>
      <b/>
      <sz val="12"/>
      <color indexed="10"/>
      <name val="Arial"/>
      <family val="2"/>
    </font>
    <font>
      <b/>
      <u/>
      <sz val="10"/>
      <name val="Arial"/>
      <family val="2"/>
    </font>
    <font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lightGray"/>
    </fill>
    <fill>
      <patternFill patternType="solid">
        <fgColor indexed="44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117">
    <xf numFmtId="0" fontId="0" fillId="0" borderId="0">
      <alignment horizontal="left"/>
    </xf>
    <xf numFmtId="0" fontId="28" fillId="5" borderId="0" applyNumberFormat="0" applyBorder="0" applyAlignment="0" applyProtection="0"/>
    <xf numFmtId="0" fontId="29" fillId="2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7" borderId="0" applyNumberFormat="0" applyBorder="0" applyAlignment="0" applyProtection="0"/>
    <xf numFmtId="0" fontId="32" fillId="21" borderId="2" applyNumberFormat="0" applyAlignment="0" applyProtection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3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3" fontId="12" fillId="0" borderId="0" applyFont="0" applyFill="0" applyBorder="0" applyAlignment="0" applyProtection="0">
      <alignment vertical="top"/>
    </xf>
    <xf numFmtId="0" fontId="34" fillId="0" borderId="0"/>
    <xf numFmtId="0" fontId="34" fillId="0" borderId="0"/>
    <xf numFmtId="0" fontId="34" fillId="0" borderId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35" fillId="0" borderId="0">
      <protection locked="0"/>
    </xf>
    <xf numFmtId="168" fontId="12" fillId="0" borderId="0" applyFont="0" applyFill="0" applyBorder="0" applyAlignment="0" applyProtection="0"/>
    <xf numFmtId="169" fontId="35" fillId="0" borderId="0">
      <protection locked="0"/>
    </xf>
    <xf numFmtId="170" fontId="36" fillId="0" borderId="0"/>
    <xf numFmtId="171" fontId="36" fillId="0" borderId="0"/>
    <xf numFmtId="172" fontId="36" fillId="0" borderId="0"/>
    <xf numFmtId="0" fontId="37" fillId="4" borderId="0" applyNumberFormat="0" applyBorder="0" applyAlignment="0" applyProtection="0"/>
    <xf numFmtId="0" fontId="38" fillId="0" borderId="0">
      <protection locked="0"/>
    </xf>
    <xf numFmtId="0" fontId="38" fillId="0" borderId="0">
      <protection locked="0"/>
    </xf>
    <xf numFmtId="0" fontId="39" fillId="0" borderId="6" applyNumberFormat="0" applyFill="0" applyAlignment="0" applyProtection="0"/>
    <xf numFmtId="0" fontId="40" fillId="22" borderId="0" applyNumberFormat="0" applyBorder="0" applyAlignment="0"/>
    <xf numFmtId="0" fontId="41" fillId="23" borderId="0" applyNumberFormat="0" applyBorder="0" applyAlignment="0" applyProtection="0"/>
    <xf numFmtId="0" fontId="67" fillId="0" borderId="0"/>
    <xf numFmtId="0" fontId="12" fillId="0" borderId="0"/>
    <xf numFmtId="0" fontId="67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left"/>
    </xf>
    <xf numFmtId="0" fontId="12" fillId="0" borderId="0">
      <alignment horizontal="left"/>
    </xf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42" fillId="0" borderId="0"/>
    <xf numFmtId="0" fontId="12" fillId="0" borderId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4" fillId="0" borderId="0"/>
    <xf numFmtId="0" fontId="43" fillId="0" borderId="0" applyNumberFormat="0" applyBorder="0" applyAlignment="0"/>
    <xf numFmtId="0" fontId="43" fillId="0" borderId="0" applyNumberFormat="0" applyBorder="0" applyAlignment="0"/>
    <xf numFmtId="0" fontId="43" fillId="0" borderId="0" applyNumberFormat="0" applyBorder="0" applyAlignment="0"/>
    <xf numFmtId="0" fontId="44" fillId="0" borderId="0" applyNumberFormat="0" applyBorder="0" applyAlignment="0"/>
    <xf numFmtId="0" fontId="45" fillId="0" borderId="0" applyNumberFormat="0" applyBorder="0" applyAlignment="0"/>
    <xf numFmtId="0" fontId="46" fillId="0" borderId="0" applyNumberFormat="0" applyBorder="0" applyAlignment="0"/>
    <xf numFmtId="0" fontId="46" fillId="0" borderId="0" applyNumberFormat="0" applyBorder="0" applyAlignment="0"/>
    <xf numFmtId="0" fontId="12" fillId="0" borderId="0"/>
    <xf numFmtId="0" fontId="47" fillId="0" borderId="0" applyNumberFormat="0" applyBorder="0" applyAlignment="0">
      <protection locked="0"/>
    </xf>
    <xf numFmtId="0" fontId="12" fillId="0" borderId="0"/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21" borderId="2" applyNumberFormat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12" fillId="24" borderId="7" applyNumberFormat="0" applyFont="0" applyAlignment="0" applyProtection="0">
      <alignment vertical="center"/>
    </xf>
    <xf numFmtId="0" fontId="51" fillId="0" borderId="6" applyNumberFormat="0" applyFill="0" applyAlignment="0" applyProtection="0">
      <alignment vertical="center"/>
    </xf>
    <xf numFmtId="0" fontId="52" fillId="7" borderId="1" applyNumberFormat="0" applyAlignment="0" applyProtection="0">
      <alignment vertical="center"/>
    </xf>
    <xf numFmtId="0" fontId="53" fillId="20" borderId="8" applyNumberFormat="0" applyAlignment="0" applyProtection="0">
      <alignment vertical="center"/>
    </xf>
    <xf numFmtId="0" fontId="54" fillId="3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8" fillId="0" borderId="5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20" borderId="1" applyNumberFormat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2" fillId="0" borderId="9" applyNumberFormat="0" applyFill="0" applyAlignment="0" applyProtection="0">
      <alignment vertical="center"/>
    </xf>
  </cellStyleXfs>
  <cellXfs count="290">
    <xf numFmtId="0" fontId="0" fillId="0" borderId="0" xfId="0">
      <alignment horizontal="left"/>
    </xf>
    <xf numFmtId="0" fontId="6" fillId="0" borderId="0" xfId="0" applyFont="1" applyFill="1" applyBorder="1">
      <alignment horizontal="left"/>
    </xf>
    <xf numFmtId="0" fontId="6" fillId="0" borderId="0" xfId="0" applyFont="1" applyFill="1">
      <alignment horizontal="left"/>
    </xf>
    <xf numFmtId="0" fontId="9" fillId="0" borderId="0" xfId="0" applyFont="1" applyFill="1">
      <alignment horizontal="left"/>
    </xf>
    <xf numFmtId="3" fontId="7" fillId="0" borderId="0" xfId="22" applyNumberFormat="1" applyFont="1" applyFill="1" applyBorder="1" applyAlignment="1">
      <alignment horizontal="right"/>
    </xf>
    <xf numFmtId="3" fontId="6" fillId="0" borderId="0" xfId="0" applyNumberFormat="1" applyFont="1" applyFill="1" applyAlignment="1">
      <alignment horizontal="right"/>
    </xf>
    <xf numFmtId="3" fontId="6" fillId="0" borderId="0" xfId="22" applyNumberFormat="1" applyFont="1" applyFill="1" applyAlignment="1"/>
    <xf numFmtId="3" fontId="7" fillId="0" borderId="0" xfId="0" applyNumberFormat="1" applyFont="1" applyFill="1" applyBorder="1">
      <alignment horizontal="left"/>
    </xf>
    <xf numFmtId="3" fontId="6" fillId="0" borderId="0" xfId="0" applyNumberFormat="1" applyFont="1" applyFill="1" applyBorder="1">
      <alignment horizontal="left"/>
    </xf>
    <xf numFmtId="0" fontId="5" fillId="0" borderId="0" xfId="0" applyFont="1">
      <alignment horizontal="left"/>
    </xf>
    <xf numFmtId="0" fontId="10" fillId="0" borderId="0" xfId="0" applyFont="1">
      <alignment horizontal="left"/>
    </xf>
    <xf numFmtId="0" fontId="5" fillId="0" borderId="0" xfId="0" applyFont="1" applyBorder="1">
      <alignment horizontal="left"/>
    </xf>
    <xf numFmtId="0" fontId="4" fillId="0" borderId="0" xfId="0" applyFont="1">
      <alignment horizontal="left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3" fontId="6" fillId="0" borderId="10" xfId="22" applyNumberFormat="1" applyFont="1" applyFill="1" applyBorder="1" applyAlignment="1">
      <alignment horizontal="right"/>
    </xf>
    <xf numFmtId="3" fontId="6" fillId="0" borderId="11" xfId="22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/>
    </xf>
    <xf numFmtId="3" fontId="6" fillId="0" borderId="11" xfId="22" applyNumberFormat="1" applyFont="1" applyFill="1" applyBorder="1" applyAlignment="1"/>
    <xf numFmtId="3" fontId="6" fillId="0" borderId="10" xfId="22" applyNumberFormat="1" applyFont="1" applyFill="1" applyBorder="1" applyAlignment="1"/>
    <xf numFmtId="3" fontId="6" fillId="0" borderId="11" xfId="0" applyNumberFormat="1" applyFont="1" applyFill="1" applyBorder="1" applyAlignment="1">
      <alignment horizontal="right"/>
    </xf>
    <xf numFmtId="3" fontId="6" fillId="0" borderId="12" xfId="22" applyNumberFormat="1" applyFont="1" applyFill="1" applyBorder="1" applyAlignment="1">
      <alignment horizontal="right"/>
    </xf>
    <xf numFmtId="3" fontId="9" fillId="0" borderId="13" xfId="22" applyNumberFormat="1" applyFont="1" applyFill="1" applyBorder="1" applyAlignment="1"/>
    <xf numFmtId="3" fontId="6" fillId="25" borderId="13" xfId="22" applyNumberFormat="1" applyFont="1" applyFill="1" applyBorder="1" applyAlignment="1"/>
    <xf numFmtId="3" fontId="7" fillId="25" borderId="14" xfId="22" applyNumberFormat="1" applyFont="1" applyFill="1" applyBorder="1" applyAlignment="1">
      <alignment horizontal="right"/>
    </xf>
    <xf numFmtId="3" fontId="7" fillId="25" borderId="13" xfId="22" applyNumberFormat="1" applyFont="1" applyFill="1" applyBorder="1" applyAlignment="1">
      <alignment horizontal="right"/>
    </xf>
    <xf numFmtId="3" fontId="8" fillId="25" borderId="13" xfId="22" applyNumberFormat="1" applyFont="1" applyFill="1" applyBorder="1" applyAlignment="1">
      <alignment horizontal="right"/>
    </xf>
    <xf numFmtId="3" fontId="6" fillId="25" borderId="13" xfId="22" applyNumberFormat="1" applyFont="1" applyFill="1" applyBorder="1" applyAlignment="1">
      <alignment horizontal="right"/>
    </xf>
    <xf numFmtId="0" fontId="7" fillId="0" borderId="0" xfId="0" applyFont="1" applyFill="1">
      <alignment horizontal="left"/>
    </xf>
    <xf numFmtId="3" fontId="9" fillId="25" borderId="13" xfId="22" applyNumberFormat="1" applyFont="1" applyFill="1" applyBorder="1" applyAlignment="1"/>
    <xf numFmtId="0" fontId="6" fillId="0" borderId="12" xfId="0" applyFont="1" applyFill="1" applyBorder="1" applyAlignment="1">
      <alignment horizontal="center"/>
    </xf>
    <xf numFmtId="10" fontId="7" fillId="25" borderId="16" xfId="77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>
      <alignment horizontal="left"/>
    </xf>
    <xf numFmtId="3" fontId="6" fillId="0" borderId="15" xfId="22" applyNumberFormat="1" applyFont="1" applyFill="1" applyBorder="1" applyAlignment="1"/>
    <xf numFmtId="3" fontId="6" fillId="0" borderId="14" xfId="22" applyNumberFormat="1" applyFont="1" applyFill="1" applyBorder="1" applyAlignment="1"/>
    <xf numFmtId="0" fontId="2" fillId="0" borderId="0" xfId="0" applyFont="1" applyBorder="1">
      <alignment horizontal="left"/>
    </xf>
    <xf numFmtId="0" fontId="2" fillId="0" borderId="17" xfId="0" applyFont="1" applyBorder="1">
      <alignment horizontal="left"/>
    </xf>
    <xf numFmtId="9" fontId="6" fillId="0" borderId="16" xfId="77" applyFont="1" applyFill="1" applyBorder="1" applyAlignment="1">
      <alignment horizontal="center"/>
    </xf>
    <xf numFmtId="3" fontId="6" fillId="0" borderId="18" xfId="22" applyNumberFormat="1" applyFont="1" applyFill="1" applyBorder="1" applyAlignment="1">
      <alignment horizontal="right"/>
    </xf>
    <xf numFmtId="3" fontId="6" fillId="0" borderId="19" xfId="22" applyNumberFormat="1" applyFont="1" applyFill="1" applyBorder="1" applyAlignment="1">
      <alignment horizontal="right"/>
    </xf>
    <xf numFmtId="0" fontId="6" fillId="0" borderId="20" xfId="0" applyFont="1" applyFill="1" applyBorder="1" applyAlignment="1">
      <alignment horizontal="center"/>
    </xf>
    <xf numFmtId="0" fontId="6" fillId="25" borderId="21" xfId="0" applyFont="1" applyFill="1" applyBorder="1" applyAlignment="1">
      <alignment horizontal="center"/>
    </xf>
    <xf numFmtId="0" fontId="9" fillId="25" borderId="21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/>
    </xf>
    <xf numFmtId="0" fontId="6" fillId="22" borderId="22" xfId="0" applyFont="1" applyFill="1" applyBorder="1" applyAlignment="1">
      <alignment horizontal="center"/>
    </xf>
    <xf numFmtId="3" fontId="6" fillId="22" borderId="23" xfId="22" applyNumberFormat="1" applyFont="1" applyFill="1" applyBorder="1" applyAlignment="1"/>
    <xf numFmtId="3" fontId="7" fillId="22" borderId="23" xfId="22" applyNumberFormat="1" applyFont="1" applyFill="1" applyBorder="1" applyAlignment="1"/>
    <xf numFmtId="3" fontId="7" fillId="0" borderId="23" xfId="0" applyNumberFormat="1" applyFont="1" applyFill="1" applyBorder="1" applyAlignment="1">
      <alignment horizontal="center" wrapText="1"/>
    </xf>
    <xf numFmtId="3" fontId="7" fillId="0" borderId="24" xfId="0" applyNumberFormat="1" applyFont="1" applyFill="1" applyBorder="1" applyAlignment="1">
      <alignment horizontal="center" wrapText="1"/>
    </xf>
    <xf numFmtId="3" fontId="6" fillId="0" borderId="25" xfId="22" applyNumberFormat="1" applyFont="1" applyFill="1" applyBorder="1" applyAlignment="1">
      <alignment horizontal="right"/>
    </xf>
    <xf numFmtId="3" fontId="6" fillId="0" borderId="26" xfId="22" applyNumberFormat="1" applyFont="1" applyFill="1" applyBorder="1" applyAlignment="1">
      <alignment horizontal="right"/>
    </xf>
    <xf numFmtId="3" fontId="6" fillId="0" borderId="26" xfId="22" applyNumberFormat="1" applyFont="1" applyFill="1" applyBorder="1" applyAlignment="1"/>
    <xf numFmtId="3" fontId="8" fillId="0" borderId="27" xfId="22" applyNumberFormat="1" applyFont="1" applyFill="1" applyBorder="1" applyAlignment="1">
      <alignment horizontal="right"/>
    </xf>
    <xf numFmtId="3" fontId="7" fillId="25" borderId="27" xfId="22" applyNumberFormat="1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15" fillId="0" borderId="0" xfId="0" applyFont="1" applyFill="1">
      <alignment horizontal="left"/>
    </xf>
    <xf numFmtId="0" fontId="16" fillId="0" borderId="0" xfId="0" applyFont="1" applyFill="1">
      <alignment horizontal="left"/>
    </xf>
    <xf numFmtId="3" fontId="15" fillId="0" borderId="0" xfId="0" applyNumberFormat="1" applyFont="1" applyFill="1">
      <alignment horizontal="left"/>
    </xf>
    <xf numFmtId="0" fontId="17" fillId="0" borderId="0" xfId="0" applyFont="1" applyFill="1">
      <alignment horizontal="left"/>
    </xf>
    <xf numFmtId="9" fontId="19" fillId="0" borderId="0" xfId="0" applyNumberFormat="1" applyFont="1" applyAlignment="1">
      <alignment horizontal="center"/>
    </xf>
    <xf numFmtId="9" fontId="20" fillId="0" borderId="0" xfId="0" applyNumberFormat="1" applyFont="1" applyAlignment="1">
      <alignment horizontal="center"/>
    </xf>
    <xf numFmtId="0" fontId="19" fillId="0" borderId="0" xfId="0" applyFont="1">
      <alignment horizontal="left"/>
    </xf>
    <xf numFmtId="0" fontId="20" fillId="0" borderId="0" xfId="0" applyFont="1">
      <alignment horizontal="left"/>
    </xf>
    <xf numFmtId="0" fontId="21" fillId="0" borderId="0" xfId="0" applyFont="1">
      <alignment horizontal="left"/>
    </xf>
    <xf numFmtId="0" fontId="20" fillId="0" borderId="0" xfId="0" applyFont="1" applyFill="1">
      <alignment horizontal="left"/>
    </xf>
    <xf numFmtId="9" fontId="20" fillId="0" borderId="0" xfId="0" applyNumberFormat="1" applyFont="1">
      <alignment horizontal="left"/>
    </xf>
    <xf numFmtId="0" fontId="22" fillId="0" borderId="0" xfId="0" applyFont="1" applyFill="1">
      <alignment horizontal="left"/>
    </xf>
    <xf numFmtId="3" fontId="22" fillId="0" borderId="0" xfId="0" applyNumberFormat="1" applyFont="1" applyFill="1" applyAlignment="1">
      <alignment horizontal="left"/>
    </xf>
    <xf numFmtId="0" fontId="9" fillId="0" borderId="28" xfId="0" applyFont="1" applyFill="1" applyBorder="1" applyAlignment="1">
      <alignment horizontal="center"/>
    </xf>
    <xf numFmtId="0" fontId="8" fillId="0" borderId="29" xfId="0" applyFont="1" applyFill="1" applyBorder="1">
      <alignment horizontal="left"/>
    </xf>
    <xf numFmtId="0" fontId="7" fillId="25" borderId="31" xfId="0" applyFont="1" applyFill="1" applyBorder="1">
      <alignment horizontal="left"/>
    </xf>
    <xf numFmtId="0" fontId="7" fillId="0" borderId="0" xfId="0" applyFont="1" applyFill="1" applyBorder="1">
      <alignment horizontal="left"/>
    </xf>
    <xf numFmtId="0" fontId="6" fillId="0" borderId="0" xfId="0" applyFont="1" applyFill="1" applyBorder="1" applyAlignment="1">
      <alignment horizontal="left" indent="1"/>
    </xf>
    <xf numFmtId="0" fontId="8" fillId="25" borderId="15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center"/>
    </xf>
    <xf numFmtId="0" fontId="6" fillId="25" borderId="16" xfId="0" applyFont="1" applyFill="1" applyBorder="1" applyAlignment="1">
      <alignment horizontal="center"/>
    </xf>
    <xf numFmtId="3" fontId="7" fillId="25" borderId="15" xfId="22" applyNumberFormat="1" applyFont="1" applyFill="1" applyBorder="1" applyAlignment="1">
      <alignment horizontal="right"/>
    </xf>
    <xf numFmtId="3" fontId="7" fillId="22" borderId="32" xfId="22" applyNumberFormat="1" applyFont="1" applyFill="1" applyBorder="1" applyAlignment="1"/>
    <xf numFmtId="3" fontId="6" fillId="0" borderId="0" xfId="0" applyNumberFormat="1" applyFont="1" applyFill="1">
      <alignment horizontal="left"/>
    </xf>
    <xf numFmtId="3" fontId="7" fillId="0" borderId="33" xfId="0" applyNumberFormat="1" applyFont="1" applyFill="1" applyBorder="1" applyAlignment="1">
      <alignment horizontal="center" wrapText="1"/>
    </xf>
    <xf numFmtId="3" fontId="6" fillId="0" borderId="34" xfId="0" applyNumberFormat="1" applyFont="1" applyFill="1" applyBorder="1" applyAlignment="1">
      <alignment horizontal="right"/>
    </xf>
    <xf numFmtId="3" fontId="6" fillId="0" borderId="34" xfId="22" applyNumberFormat="1" applyFont="1" applyFill="1" applyBorder="1" applyAlignment="1">
      <alignment horizontal="right"/>
    </xf>
    <xf numFmtId="3" fontId="6" fillId="0" borderId="12" xfId="0" applyNumberFormat="1" applyFont="1" applyFill="1" applyBorder="1" applyAlignment="1">
      <alignment horizontal="right"/>
    </xf>
    <xf numFmtId="3" fontId="6" fillId="25" borderId="15" xfId="0" applyNumberFormat="1" applyFont="1" applyFill="1" applyBorder="1" applyAlignment="1">
      <alignment horizontal="right"/>
    </xf>
    <xf numFmtId="3" fontId="9" fillId="0" borderId="12" xfId="0" applyNumberFormat="1" applyFont="1" applyFill="1" applyBorder="1" applyAlignment="1">
      <alignment horizontal="right"/>
    </xf>
    <xf numFmtId="3" fontId="6" fillId="0" borderId="12" xfId="22" applyNumberFormat="1" applyFont="1" applyFill="1" applyBorder="1" applyAlignment="1"/>
    <xf numFmtId="3" fontId="9" fillId="25" borderId="15" xfId="0" applyNumberFormat="1" applyFont="1" applyFill="1" applyBorder="1" applyAlignment="1">
      <alignment horizontal="right"/>
    </xf>
    <xf numFmtId="3" fontId="9" fillId="0" borderId="15" xfId="0" applyNumberFormat="1" applyFont="1" applyFill="1" applyBorder="1" applyAlignment="1">
      <alignment horizontal="right"/>
    </xf>
    <xf numFmtId="3" fontId="7" fillId="25" borderId="15" xfId="0" applyNumberFormat="1" applyFont="1" applyFill="1" applyBorder="1" applyAlignment="1">
      <alignment horizontal="right"/>
    </xf>
    <xf numFmtId="3" fontId="7" fillId="25" borderId="15" xfId="0" applyNumberFormat="1" applyFont="1" applyFill="1" applyBorder="1">
      <alignment horizontal="left"/>
    </xf>
    <xf numFmtId="3" fontId="6" fillId="22" borderId="32" xfId="0" applyNumberFormat="1" applyFont="1" applyFill="1" applyBorder="1" applyAlignment="1">
      <alignment horizontal="right"/>
    </xf>
    <xf numFmtId="3" fontId="4" fillId="0" borderId="16" xfId="22" applyNumberFormat="1" applyFont="1" applyBorder="1" applyAlignment="1"/>
    <xf numFmtId="3" fontId="4" fillId="0" borderId="16" xfId="22" applyNumberFormat="1" applyFont="1" applyBorder="1" applyAlignment="1">
      <alignment horizontal="right"/>
    </xf>
    <xf numFmtId="3" fontId="4" fillId="25" borderId="16" xfId="22" applyNumberFormat="1" applyFont="1" applyFill="1" applyBorder="1" applyAlignment="1"/>
    <xf numFmtId="3" fontId="4" fillId="25" borderId="16" xfId="22" applyNumberFormat="1" applyFont="1" applyFill="1" applyBorder="1" applyAlignment="1">
      <alignment horizontal="right"/>
    </xf>
    <xf numFmtId="3" fontId="4" fillId="22" borderId="16" xfId="22" applyNumberFormat="1" applyFont="1" applyFill="1" applyBorder="1" applyAlignment="1"/>
    <xf numFmtId="3" fontId="4" fillId="22" borderId="16" xfId="22" applyNumberFormat="1" applyFont="1" applyFill="1" applyBorder="1" applyAlignment="1">
      <alignment horizontal="right"/>
    </xf>
    <xf numFmtId="3" fontId="4" fillId="0" borderId="0" xfId="22" applyNumberFormat="1" applyFont="1" applyAlignment="1">
      <alignment horizontal="center" wrapText="1"/>
    </xf>
    <xf numFmtId="3" fontId="20" fillId="26" borderId="0" xfId="22" applyNumberFormat="1" applyFont="1" applyFill="1" applyAlignment="1">
      <alignment horizontal="center" wrapText="1"/>
    </xf>
    <xf numFmtId="3" fontId="20" fillId="0" borderId="0" xfId="22" applyNumberFormat="1" applyFont="1" applyAlignment="1">
      <alignment horizontal="center" wrapText="1"/>
    </xf>
    <xf numFmtId="3" fontId="5" fillId="0" borderId="0" xfId="22" applyNumberFormat="1" applyFont="1" applyAlignment="1"/>
    <xf numFmtId="3" fontId="19" fillId="0" borderId="0" xfId="22" applyNumberFormat="1" applyFont="1" applyAlignment="1"/>
    <xf numFmtId="3" fontId="5" fillId="0" borderId="0" xfId="22" applyNumberFormat="1" applyFont="1" applyBorder="1" applyAlignment="1">
      <alignment horizontal="right"/>
    </xf>
    <xf numFmtId="3" fontId="5" fillId="0" borderId="0" xfId="22" applyNumberFormat="1" applyFont="1" applyAlignment="1">
      <alignment wrapText="1"/>
    </xf>
    <xf numFmtId="3" fontId="5" fillId="0" borderId="0" xfId="0" applyNumberFormat="1" applyFont="1" applyAlignment="1">
      <alignment horizontal="right"/>
    </xf>
    <xf numFmtId="3" fontId="5" fillId="0" borderId="0" xfId="77" applyNumberFormat="1" applyFont="1" applyAlignment="1">
      <alignment horizontal="center"/>
    </xf>
    <xf numFmtId="3" fontId="5" fillId="0" borderId="0" xfId="0" applyNumberFormat="1" applyFont="1" applyFill="1" applyBorder="1">
      <alignment horizontal="left"/>
    </xf>
    <xf numFmtId="3" fontId="4" fillId="0" borderId="0" xfId="22" applyNumberFormat="1" applyFont="1" applyFill="1" applyBorder="1" applyAlignment="1">
      <alignment horizontal="right"/>
    </xf>
    <xf numFmtId="0" fontId="2" fillId="0" borderId="0" xfId="0" applyFont="1" applyFill="1">
      <alignment horizontal="left"/>
    </xf>
    <xf numFmtId="3" fontId="12" fillId="0" borderId="0" xfId="0" applyNumberFormat="1" applyFont="1" applyFill="1">
      <alignment horizontal="left"/>
    </xf>
    <xf numFmtId="3" fontId="12" fillId="0" borderId="0" xfId="0" applyNumberFormat="1" applyFont="1" applyFill="1" applyAlignment="1">
      <alignment horizontal="right"/>
    </xf>
    <xf numFmtId="0" fontId="27" fillId="0" borderId="0" xfId="0" applyFont="1" applyFill="1">
      <alignment horizontal="left"/>
    </xf>
    <xf numFmtId="0" fontId="12" fillId="0" borderId="0" xfId="0" applyFont="1" applyFill="1">
      <alignment horizontal="left"/>
    </xf>
    <xf numFmtId="0" fontId="26" fillId="0" borderId="0" xfId="0" applyFont="1" applyFill="1">
      <alignment horizontal="left"/>
    </xf>
    <xf numFmtId="0" fontId="9" fillId="0" borderId="16" xfId="0" applyFont="1" applyFill="1" applyBorder="1" applyAlignment="1">
      <alignment horizontal="center"/>
    </xf>
    <xf numFmtId="0" fontId="16" fillId="0" borderId="20" xfId="0" applyFont="1" applyFill="1" applyBorder="1">
      <alignment horizontal="left"/>
    </xf>
    <xf numFmtId="0" fontId="7" fillId="0" borderId="35" xfId="0" applyFont="1" applyFill="1" applyBorder="1">
      <alignment horizontal="left"/>
    </xf>
    <xf numFmtId="0" fontId="7" fillId="0" borderId="32" xfId="0" applyFont="1" applyFill="1" applyBorder="1" applyAlignment="1">
      <alignment horizontal="left" wrapText="1"/>
    </xf>
    <xf numFmtId="0" fontId="6" fillId="0" borderId="36" xfId="0" applyFont="1" applyFill="1" applyBorder="1">
      <alignment horizontal="left"/>
    </xf>
    <xf numFmtId="0" fontId="8" fillId="0" borderId="0" xfId="0" applyFont="1" applyFill="1" applyBorder="1">
      <alignment horizontal="left"/>
    </xf>
    <xf numFmtId="0" fontId="9" fillId="0" borderId="15" xfId="0" applyFont="1" applyFill="1" applyBorder="1">
      <alignment horizontal="left"/>
    </xf>
    <xf numFmtId="0" fontId="7" fillId="25" borderId="15" xfId="0" applyFont="1" applyFill="1" applyBorder="1">
      <alignment horizontal="left"/>
    </xf>
    <xf numFmtId="0" fontId="7" fillId="22" borderId="32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wrapText="1"/>
    </xf>
    <xf numFmtId="0" fontId="6" fillId="0" borderId="34" xfId="0" applyFont="1" applyFill="1" applyBorder="1" applyAlignment="1">
      <alignment horizontal="center"/>
    </xf>
    <xf numFmtId="0" fontId="9" fillId="25" borderId="16" xfId="0" applyFont="1" applyFill="1" applyBorder="1" applyAlignment="1">
      <alignment horizontal="center"/>
    </xf>
    <xf numFmtId="0" fontId="7" fillId="25" borderId="16" xfId="0" applyFont="1" applyFill="1" applyBorder="1" applyAlignment="1">
      <alignment horizontal="center"/>
    </xf>
    <xf numFmtId="0" fontId="6" fillId="22" borderId="33" xfId="0" applyFont="1" applyFill="1" applyBorder="1" applyAlignment="1">
      <alignment horizontal="center"/>
    </xf>
    <xf numFmtId="4" fontId="12" fillId="0" borderId="0" xfId="0" applyNumberFormat="1" applyFont="1" applyFill="1" applyAlignment="1">
      <alignment horizontal="right"/>
    </xf>
    <xf numFmtId="0" fontId="6" fillId="0" borderId="10" xfId="0" applyFont="1" applyFill="1" applyBorder="1" applyAlignment="1">
      <alignment horizontal="left" indent="1"/>
    </xf>
    <xf numFmtId="3" fontId="6" fillId="0" borderId="11" xfId="22" applyNumberFormat="1" applyFont="1" applyFill="1" applyBorder="1" applyAlignment="1">
      <alignment horizontal="right"/>
    </xf>
    <xf numFmtId="3" fontId="6" fillId="0" borderId="37" xfId="22" applyNumberFormat="1" applyFont="1" applyFill="1" applyBorder="1" applyAlignment="1">
      <alignment horizontal="right"/>
    </xf>
    <xf numFmtId="0" fontId="6" fillId="0" borderId="38" xfId="0" applyFont="1" applyFill="1" applyBorder="1" applyAlignment="1">
      <alignment horizontal="left" indent="1"/>
    </xf>
    <xf numFmtId="3" fontId="7" fillId="22" borderId="39" xfId="22" applyNumberFormat="1" applyFont="1" applyFill="1" applyBorder="1" applyAlignment="1"/>
    <xf numFmtId="3" fontId="20" fillId="0" borderId="0" xfId="0" applyNumberFormat="1" applyFont="1">
      <alignment horizontal="left"/>
    </xf>
    <xf numFmtId="0" fontId="26" fillId="0" borderId="0" xfId="0" applyFont="1" applyFill="1" applyAlignment="1">
      <alignment horizontal="left"/>
    </xf>
    <xf numFmtId="3" fontId="26" fillId="0" borderId="0" xfId="0" applyNumberFormat="1" applyFont="1" applyFill="1" applyAlignment="1">
      <alignment horizontal="left"/>
    </xf>
    <xf numFmtId="3" fontId="6" fillId="0" borderId="40" xfId="22" applyNumberFormat="1" applyFont="1" applyFill="1" applyBorder="1" applyAlignment="1">
      <alignment horizontal="right"/>
    </xf>
    <xf numFmtId="3" fontId="8" fillId="0" borderId="30" xfId="22" applyNumberFormat="1" applyFont="1" applyFill="1" applyBorder="1" applyAlignment="1">
      <alignment horizontal="right"/>
    </xf>
    <xf numFmtId="3" fontId="6" fillId="0" borderId="40" xfId="22" applyNumberFormat="1" applyFont="1" applyFill="1" applyBorder="1" applyAlignment="1"/>
    <xf numFmtId="3" fontId="7" fillId="25" borderId="30" xfId="22" applyNumberFormat="1" applyFont="1" applyFill="1" applyBorder="1" applyAlignment="1">
      <alignment horizontal="right"/>
    </xf>
    <xf numFmtId="3" fontId="7" fillId="22" borderId="41" xfId="22" applyNumberFormat="1" applyFont="1" applyFill="1" applyBorder="1" applyAlignment="1"/>
    <xf numFmtId="3" fontId="6" fillId="0" borderId="30" xfId="22" applyNumberFormat="1" applyFont="1" applyFill="1" applyBorder="1" applyAlignment="1">
      <alignment horizontal="right"/>
    </xf>
    <xf numFmtId="3" fontId="6" fillId="0" borderId="42" xfId="22" applyNumberFormat="1" applyFont="1" applyFill="1" applyBorder="1" applyAlignment="1">
      <alignment horizontal="right"/>
    </xf>
    <xf numFmtId="3" fontId="6" fillId="0" borderId="44" xfId="22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left"/>
    </xf>
    <xf numFmtId="0" fontId="8" fillId="0" borderId="20" xfId="0" applyFont="1" applyFill="1" applyBorder="1" applyAlignment="1">
      <alignment horizontal="center"/>
    </xf>
    <xf numFmtId="0" fontId="7" fillId="0" borderId="10" xfId="0" applyFont="1" applyBorder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8" fillId="25" borderId="21" xfId="0" applyFont="1" applyFill="1" applyBorder="1" applyAlignment="1">
      <alignment horizontal="center"/>
    </xf>
    <xf numFmtId="0" fontId="8" fillId="25" borderId="14" xfId="0" applyFont="1" applyFill="1" applyBorder="1" applyAlignment="1">
      <alignment horizontal="right"/>
    </xf>
    <xf numFmtId="0" fontId="8" fillId="25" borderId="14" xfId="0" applyFont="1" applyFill="1" applyBorder="1" applyAlignment="1">
      <alignment horizontal="center"/>
    </xf>
    <xf numFmtId="3" fontId="8" fillId="25" borderId="15" xfId="0" applyNumberFormat="1" applyFont="1" applyFill="1" applyBorder="1" applyAlignment="1">
      <alignment horizontal="right"/>
    </xf>
    <xf numFmtId="0" fontId="6" fillId="0" borderId="20" xfId="0" applyFont="1" applyFill="1" applyBorder="1">
      <alignment horizontal="left"/>
    </xf>
    <xf numFmtId="0" fontId="7" fillId="0" borderId="1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"/>
    </xf>
    <xf numFmtId="3" fontId="8" fillId="0" borderId="12" xfId="0" applyNumberFormat="1" applyFont="1" applyFill="1" applyBorder="1" applyAlignment="1">
      <alignment horizontal="right"/>
    </xf>
    <xf numFmtId="0" fontId="7" fillId="0" borderId="10" xfId="0" applyFont="1" applyFill="1" applyBorder="1">
      <alignment horizontal="left"/>
    </xf>
    <xf numFmtId="0" fontId="9" fillId="0" borderId="10" xfId="0" applyFont="1" applyFill="1" applyBorder="1" applyAlignment="1">
      <alignment horizontal="center"/>
    </xf>
    <xf numFmtId="9" fontId="6" fillId="0" borderId="10" xfId="77" applyNumberFormat="1" applyFont="1" applyFill="1" applyBorder="1" applyAlignment="1">
      <alignment horizontal="center"/>
    </xf>
    <xf numFmtId="10" fontId="6" fillId="0" borderId="10" xfId="77" applyNumberFormat="1" applyFont="1" applyFill="1" applyBorder="1" applyAlignment="1">
      <alignment horizontal="center"/>
    </xf>
    <xf numFmtId="0" fontId="6" fillId="25" borderId="14" xfId="0" applyFont="1" applyFill="1" applyBorder="1" applyAlignment="1">
      <alignment horizontal="center"/>
    </xf>
    <xf numFmtId="0" fontId="8" fillId="0" borderId="20" xfId="0" applyFont="1" applyFill="1" applyBorder="1">
      <alignment horizontal="left"/>
    </xf>
    <xf numFmtId="0" fontId="18" fillId="0" borderId="0" xfId="0" applyFont="1" applyFill="1">
      <alignment horizontal="left"/>
    </xf>
    <xf numFmtId="0" fontId="12" fillId="0" borderId="0" xfId="0" applyFont="1">
      <alignment horizontal="left"/>
    </xf>
    <xf numFmtId="0" fontId="12" fillId="0" borderId="59" xfId="0" applyFont="1" applyBorder="1" applyAlignment="1">
      <alignment horizontal="left"/>
    </xf>
    <xf numFmtId="167" fontId="2" fillId="0" borderId="60" xfId="22" applyNumberFormat="1" applyFont="1" applyBorder="1" applyAlignment="1">
      <alignment horizontal="center"/>
    </xf>
    <xf numFmtId="167" fontId="2" fillId="0" borderId="12" xfId="22" applyNumberFormat="1" applyFont="1" applyBorder="1" applyAlignment="1">
      <alignment horizontal="center"/>
    </xf>
    <xf numFmtId="167" fontId="2" fillId="0" borderId="61" xfId="22" applyNumberFormat="1" applyFont="1" applyBorder="1" applyAlignment="1">
      <alignment horizontal="center"/>
    </xf>
    <xf numFmtId="167" fontId="2" fillId="0" borderId="62" xfId="22" applyNumberFormat="1" applyFont="1" applyBorder="1" applyAlignment="1">
      <alignment horizontal="center"/>
    </xf>
    <xf numFmtId="167" fontId="2" fillId="0" borderId="28" xfId="22" applyNumberFormat="1" applyFont="1" applyBorder="1" applyAlignment="1">
      <alignment horizontal="center"/>
    </xf>
    <xf numFmtId="167" fontId="2" fillId="0" borderId="63" xfId="22" applyNumberFormat="1" applyFont="1" applyBorder="1" applyAlignment="1">
      <alignment horizontal="center"/>
    </xf>
    <xf numFmtId="3" fontId="12" fillId="0" borderId="62" xfId="22" applyNumberFormat="1" applyFont="1" applyFill="1" applyBorder="1" applyAlignment="1">
      <alignment horizontal="right"/>
    </xf>
    <xf numFmtId="3" fontId="12" fillId="0" borderId="16" xfId="22" applyNumberFormat="1" applyFont="1" applyFill="1" applyBorder="1" applyAlignment="1">
      <alignment horizontal="right"/>
    </xf>
    <xf numFmtId="3" fontId="12" fillId="0" borderId="63" xfId="22" applyNumberFormat="1" applyFont="1" applyFill="1" applyBorder="1" applyAlignment="1">
      <alignment horizontal="right"/>
    </xf>
    <xf numFmtId="3" fontId="12" fillId="0" borderId="16" xfId="22" applyNumberFormat="1" applyFont="1" applyBorder="1" applyAlignment="1">
      <alignment horizontal="right"/>
    </xf>
    <xf numFmtId="3" fontId="12" fillId="0" borderId="62" xfId="22" applyNumberFormat="1" applyFont="1" applyBorder="1" applyAlignment="1">
      <alignment horizontal="right"/>
    </xf>
    <xf numFmtId="3" fontId="12" fillId="0" borderId="63" xfId="22" applyNumberFormat="1" applyFont="1" applyBorder="1" applyAlignment="1">
      <alignment horizontal="right"/>
    </xf>
    <xf numFmtId="3" fontId="12" fillId="0" borderId="64" xfId="22" applyNumberFormat="1" applyFont="1" applyFill="1" applyBorder="1" applyAlignment="1">
      <alignment horizontal="right"/>
    </xf>
    <xf numFmtId="3" fontId="12" fillId="0" borderId="28" xfId="22" applyNumberFormat="1" applyFont="1" applyFill="1" applyBorder="1" applyAlignment="1">
      <alignment horizontal="right"/>
    </xf>
    <xf numFmtId="3" fontId="12" fillId="0" borderId="65" xfId="22" applyNumberFormat="1" applyFont="1" applyFill="1" applyBorder="1" applyAlignment="1">
      <alignment horizontal="right"/>
    </xf>
    <xf numFmtId="3" fontId="12" fillId="0" borderId="28" xfId="22" applyNumberFormat="1" applyFont="1" applyBorder="1" applyAlignment="1">
      <alignment horizontal="right"/>
    </xf>
    <xf numFmtId="3" fontId="12" fillId="0" borderId="65" xfId="22" applyNumberFormat="1" applyFont="1" applyBorder="1" applyAlignment="1">
      <alignment horizontal="right"/>
    </xf>
    <xf numFmtId="3" fontId="12" fillId="0" borderId="64" xfId="22" applyNumberFormat="1" applyFont="1" applyBorder="1" applyAlignment="1">
      <alignment horizontal="right"/>
    </xf>
    <xf numFmtId="0" fontId="25" fillId="22" borderId="59" xfId="0" applyFont="1" applyFill="1" applyBorder="1" applyAlignment="1">
      <alignment horizontal="right" indent="1"/>
    </xf>
    <xf numFmtId="3" fontId="2" fillId="22" borderId="64" xfId="22" applyNumberFormat="1" applyFont="1" applyFill="1" applyBorder="1" applyAlignment="1">
      <alignment horizontal="right"/>
    </xf>
    <xf numFmtId="3" fontId="2" fillId="22" borderId="28" xfId="22" applyNumberFormat="1" applyFont="1" applyFill="1" applyBorder="1" applyAlignment="1">
      <alignment horizontal="right"/>
    </xf>
    <xf numFmtId="3" fontId="2" fillId="22" borderId="65" xfId="22" applyNumberFormat="1" applyFont="1" applyFill="1" applyBorder="1" applyAlignment="1">
      <alignment horizontal="right"/>
    </xf>
    <xf numFmtId="0" fontId="25" fillId="0" borderId="0" xfId="0" applyFont="1">
      <alignment horizontal="left"/>
    </xf>
    <xf numFmtId="0" fontId="2" fillId="0" borderId="59" xfId="0" applyFont="1" applyFill="1" applyBorder="1">
      <alignment horizontal="left"/>
    </xf>
    <xf numFmtId="0" fontId="12" fillId="0" borderId="59" xfId="0" applyFont="1" applyFill="1" applyBorder="1" applyAlignment="1">
      <alignment horizontal="left" indent="1"/>
    </xf>
    <xf numFmtId="0" fontId="12" fillId="0" borderId="66" xfId="0" applyFont="1" applyFill="1" applyBorder="1" applyAlignment="1">
      <alignment horizontal="left" indent="1"/>
    </xf>
    <xf numFmtId="0" fontId="2" fillId="0" borderId="67" xfId="0" applyFont="1" applyBorder="1" applyAlignment="1">
      <alignment horizontal="right"/>
    </xf>
    <xf numFmtId="3" fontId="2" fillId="0" borderId="68" xfId="22" applyNumberFormat="1" applyFont="1" applyBorder="1" applyAlignment="1">
      <alignment horizontal="right"/>
    </xf>
    <xf numFmtId="3" fontId="2" fillId="0" borderId="69" xfId="22" applyNumberFormat="1" applyFont="1" applyBorder="1" applyAlignment="1">
      <alignment horizontal="right"/>
    </xf>
    <xf numFmtId="0" fontId="12" fillId="0" borderId="59" xfId="0" applyFont="1" applyBorder="1">
      <alignment horizontal="left"/>
    </xf>
    <xf numFmtId="1" fontId="12" fillId="0" borderId="62" xfId="22" applyNumberFormat="1" applyFont="1" applyFill="1" applyBorder="1" applyAlignment="1">
      <alignment horizontal="right"/>
    </xf>
    <xf numFmtId="1" fontId="12" fillId="0" borderId="16" xfId="22" applyNumberFormat="1" applyFont="1" applyFill="1" applyBorder="1" applyAlignment="1">
      <alignment horizontal="right"/>
    </xf>
    <xf numFmtId="1" fontId="12" fillId="0" borderId="63" xfId="22" applyNumberFormat="1" applyFont="1" applyBorder="1" applyAlignment="1">
      <alignment horizontal="right"/>
    </xf>
    <xf numFmtId="1" fontId="12" fillId="0" borderId="62" xfId="22" applyNumberFormat="1" applyFont="1" applyBorder="1" applyAlignment="1">
      <alignment horizontal="right"/>
    </xf>
    <xf numFmtId="0" fontId="12" fillId="0" borderId="0" xfId="0" applyFont="1" applyBorder="1">
      <alignment horizontal="left"/>
    </xf>
    <xf numFmtId="1" fontId="12" fillId="0" borderId="64" xfId="22" applyNumberFormat="1" applyFont="1" applyFill="1" applyBorder="1" applyAlignment="1">
      <alignment horizontal="right"/>
    </xf>
    <xf numFmtId="1" fontId="12" fillId="0" borderId="28" xfId="22" applyNumberFormat="1" applyFont="1" applyFill="1" applyBorder="1" applyAlignment="1">
      <alignment horizontal="right"/>
    </xf>
    <xf numFmtId="1" fontId="12" fillId="0" borderId="64" xfId="22" applyNumberFormat="1" applyFont="1" applyBorder="1" applyAlignment="1">
      <alignment horizontal="right"/>
    </xf>
    <xf numFmtId="1" fontId="12" fillId="0" borderId="28" xfId="22" applyNumberFormat="1" applyFont="1" applyBorder="1" applyAlignment="1">
      <alignment horizontal="right"/>
    </xf>
    <xf numFmtId="1" fontId="2" fillId="0" borderId="68" xfId="22" applyNumberFormat="1" applyFont="1" applyBorder="1" applyAlignment="1">
      <alignment horizontal="right"/>
    </xf>
    <xf numFmtId="1" fontId="2" fillId="0" borderId="70" xfId="22" applyNumberFormat="1" applyFont="1" applyBorder="1" applyAlignment="1">
      <alignment horizontal="right"/>
    </xf>
    <xf numFmtId="1" fontId="2" fillId="0" borderId="69" xfId="22" applyNumberFormat="1" applyFont="1" applyBorder="1" applyAlignment="1">
      <alignment horizontal="right"/>
    </xf>
    <xf numFmtId="1" fontId="12" fillId="0" borderId="68" xfId="22" applyNumberFormat="1" applyFont="1" applyBorder="1" applyAlignment="1">
      <alignment horizontal="right"/>
    </xf>
    <xf numFmtId="1" fontId="12" fillId="0" borderId="69" xfId="22" applyNumberFormat="1" applyFont="1" applyBorder="1" applyAlignment="1">
      <alignment horizontal="right"/>
    </xf>
    <xf numFmtId="0" fontId="2" fillId="0" borderId="28" xfId="0" applyFont="1" applyBorder="1">
      <alignment horizontal="left"/>
    </xf>
    <xf numFmtId="0" fontId="2" fillId="22" borderId="71" xfId="0" applyFont="1" applyFill="1" applyBorder="1" applyAlignment="1">
      <alignment horizontal="right"/>
    </xf>
    <xf numFmtId="1" fontId="2" fillId="22" borderId="71" xfId="22" applyNumberFormat="1" applyFont="1" applyFill="1" applyBorder="1" applyAlignment="1">
      <alignment horizontal="right"/>
    </xf>
    <xf numFmtId="1" fontId="2" fillId="22" borderId="72" xfId="22" applyNumberFormat="1" applyFont="1" applyFill="1" applyBorder="1" applyAlignment="1">
      <alignment horizontal="right"/>
    </xf>
    <xf numFmtId="1" fontId="2" fillId="22" borderId="73" xfId="22" applyNumberFormat="1" applyFont="1" applyFill="1" applyBorder="1" applyAlignment="1">
      <alignment horizontal="right"/>
    </xf>
    <xf numFmtId="0" fontId="2" fillId="0" borderId="72" xfId="0" applyFont="1" applyFill="1" applyBorder="1">
      <alignment horizontal="left"/>
    </xf>
    <xf numFmtId="0" fontId="2" fillId="0" borderId="74" xfId="0" applyFont="1" applyBorder="1" applyAlignment="1">
      <alignment horizontal="left"/>
    </xf>
    <xf numFmtId="1" fontId="2" fillId="0" borderId="75" xfId="22" applyNumberFormat="1" applyFont="1" applyBorder="1" applyAlignment="1">
      <alignment horizontal="right"/>
    </xf>
    <xf numFmtId="1" fontId="2" fillId="0" borderId="76" xfId="22" applyNumberFormat="1" applyFont="1" applyBorder="1" applyAlignment="1">
      <alignment horizontal="right"/>
    </xf>
    <xf numFmtId="1" fontId="2" fillId="0" borderId="77" xfId="22" applyNumberFormat="1" applyFont="1" applyBorder="1" applyAlignment="1">
      <alignment horizontal="right"/>
    </xf>
    <xf numFmtId="1" fontId="2" fillId="0" borderId="78" xfId="22" applyNumberFormat="1" applyFont="1" applyBorder="1" applyAlignment="1">
      <alignment horizontal="right"/>
    </xf>
    <xf numFmtId="1" fontId="2" fillId="0" borderId="79" xfId="22" applyNumberFormat="1" applyFont="1" applyBorder="1" applyAlignment="1">
      <alignment horizontal="right"/>
    </xf>
    <xf numFmtId="1" fontId="2" fillId="0" borderId="80" xfId="22" applyNumberFormat="1" applyFont="1" applyBorder="1" applyAlignment="1">
      <alignment horizontal="right"/>
    </xf>
    <xf numFmtId="167" fontId="12" fillId="0" borderId="0" xfId="22" applyNumberFormat="1" applyFont="1" applyAlignment="1">
      <alignment horizontal="right"/>
    </xf>
    <xf numFmtId="167" fontId="12" fillId="0" borderId="0" xfId="0" applyNumberFormat="1" applyFont="1">
      <alignment horizontal="left"/>
    </xf>
    <xf numFmtId="3" fontId="2" fillId="0" borderId="81" xfId="22" applyNumberFormat="1" applyFont="1" applyBorder="1" applyAlignment="1">
      <alignment horizontal="right"/>
    </xf>
    <xf numFmtId="3" fontId="2" fillId="0" borderId="82" xfId="22" applyNumberFormat="1" applyFont="1" applyBorder="1" applyAlignment="1">
      <alignment horizontal="right"/>
    </xf>
    <xf numFmtId="1" fontId="2" fillId="0" borderId="77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>
      <alignment horizontal="left"/>
    </xf>
    <xf numFmtId="0" fontId="0" fillId="0" borderId="0" xfId="0" applyBorder="1" applyAlignment="1">
      <alignment horizontal="center"/>
    </xf>
    <xf numFmtId="0" fontId="7" fillId="28" borderId="16" xfId="0" applyFont="1" applyFill="1" applyBorder="1" applyAlignment="1">
      <alignment horizontal="left" vertical="center" indent="1"/>
    </xf>
    <xf numFmtId="0" fontId="7" fillId="28" borderId="16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left" indent="1"/>
    </xf>
    <xf numFmtId="0" fontId="6" fillId="0" borderId="16" xfId="0" applyFont="1" applyFill="1" applyBorder="1" applyAlignment="1">
      <alignment horizontal="left" indent="1"/>
    </xf>
    <xf numFmtId="0" fontId="6" fillId="0" borderId="16" xfId="0" applyFont="1" applyBorder="1" applyAlignment="1">
      <alignment horizontal="center"/>
    </xf>
    <xf numFmtId="0" fontId="7" fillId="28" borderId="16" xfId="0" applyFont="1" applyFill="1" applyBorder="1" applyAlignment="1">
      <alignment horizontal="left" indent="1"/>
    </xf>
    <xf numFmtId="0" fontId="6" fillId="0" borderId="16" xfId="0" applyFont="1" applyBorder="1" applyAlignment="1">
      <alignment horizontal="left" indent="1"/>
    </xf>
    <xf numFmtId="0" fontId="65" fillId="0" borderId="0" xfId="0" applyFont="1">
      <alignment horizontal="left"/>
    </xf>
    <xf numFmtId="0" fontId="66" fillId="0" borderId="0" xfId="0" applyFont="1">
      <alignment horizontal="left"/>
    </xf>
    <xf numFmtId="0" fontId="6" fillId="0" borderId="0" xfId="0" applyFont="1" applyBorder="1" applyAlignment="1">
      <alignment horizontal="center"/>
    </xf>
    <xf numFmtId="0" fontId="6" fillId="0" borderId="28" xfId="0" applyFont="1" applyFill="1" applyBorder="1" applyAlignment="1">
      <alignment horizontal="left" indent="1"/>
    </xf>
    <xf numFmtId="0" fontId="6" fillId="0" borderId="28" xfId="0" applyFont="1" applyBorder="1" applyAlignment="1">
      <alignment horizontal="center"/>
    </xf>
    <xf numFmtId="0" fontId="6" fillId="0" borderId="37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0" fillId="0" borderId="16" xfId="0" applyBorder="1">
      <alignment horizontal="left"/>
    </xf>
    <xf numFmtId="3" fontId="2" fillId="0" borderId="0" xfId="0" applyNumberFormat="1" applyFont="1" applyFill="1" applyAlignment="1">
      <alignment horizontal="left"/>
    </xf>
    <xf numFmtId="3" fontId="6" fillId="0" borderId="14" xfId="22" applyNumberFormat="1" applyFont="1" applyFill="1" applyBorder="1" applyAlignment="1">
      <alignment horizontal="right"/>
    </xf>
    <xf numFmtId="3" fontId="6" fillId="0" borderId="15" xfId="22" applyNumberFormat="1" applyFont="1" applyFill="1" applyBorder="1" applyAlignment="1">
      <alignment horizontal="right"/>
    </xf>
    <xf numFmtId="3" fontId="64" fillId="0" borderId="16" xfId="0" applyNumberFormat="1" applyFont="1" applyBorder="1" applyAlignment="1">
      <alignment horizontal="center" vertical="center" wrapText="1"/>
    </xf>
    <xf numFmtId="3" fontId="4" fillId="0" borderId="16" xfId="0" applyNumberFormat="1" applyFont="1" applyBorder="1" applyAlignment="1">
      <alignment horizontal="left" vertical="center" wrapText="1"/>
    </xf>
    <xf numFmtId="3" fontId="4" fillId="0" borderId="16" xfId="0" applyNumberFormat="1" applyFont="1" applyBorder="1" applyAlignment="1">
      <alignment horizontal="center" vertical="center" wrapText="1"/>
    </xf>
    <xf numFmtId="0" fontId="4" fillId="27" borderId="16" xfId="0" applyFont="1" applyFill="1" applyBorder="1" applyAlignment="1">
      <alignment horizontal="left" wrapText="1"/>
    </xf>
    <xf numFmtId="0" fontId="5" fillId="27" borderId="16" xfId="0" applyFont="1" applyFill="1" applyBorder="1" applyAlignment="1">
      <alignment horizontal="left" wrapText="1"/>
    </xf>
    <xf numFmtId="0" fontId="10" fillId="0" borderId="16" xfId="0" applyFont="1" applyBorder="1" applyAlignment="1">
      <alignment horizontal="left" wrapText="1"/>
    </xf>
    <xf numFmtId="0" fontId="5" fillId="0" borderId="16" xfId="0" applyFont="1" applyBorder="1" applyAlignment="1">
      <alignment horizontal="left" wrapText="1"/>
    </xf>
    <xf numFmtId="0" fontId="10" fillId="25" borderId="16" xfId="0" applyFont="1" applyFill="1" applyBorder="1" applyAlignment="1">
      <alignment horizontal="right" wrapText="1"/>
    </xf>
    <xf numFmtId="0" fontId="4" fillId="0" borderId="16" xfId="0" applyFont="1" applyBorder="1" applyAlignment="1">
      <alignment horizontal="left" wrapText="1"/>
    </xf>
    <xf numFmtId="0" fontId="4" fillId="27" borderId="16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22" borderId="13" xfId="0" applyFont="1" applyFill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4" fillId="22" borderId="16" xfId="0" applyFont="1" applyFill="1" applyBorder="1" applyAlignment="1">
      <alignment horizontal="left" wrapText="1"/>
    </xf>
    <xf numFmtId="3" fontId="7" fillId="0" borderId="45" xfId="0" applyNumberFormat="1" applyFont="1" applyFill="1" applyBorder="1" applyAlignment="1">
      <alignment horizontal="center"/>
    </xf>
    <xf numFmtId="3" fontId="6" fillId="0" borderId="35" xfId="0" applyNumberFormat="1" applyFont="1" applyFill="1" applyBorder="1" applyAlignment="1">
      <alignment horizontal="center"/>
    </xf>
    <xf numFmtId="3" fontId="7" fillId="0" borderId="46" xfId="0" applyNumberFormat="1" applyFont="1" applyFill="1" applyBorder="1" applyAlignment="1">
      <alignment horizontal="center"/>
    </xf>
    <xf numFmtId="3" fontId="7" fillId="0" borderId="47" xfId="0" applyNumberFormat="1" applyFont="1" applyFill="1" applyBorder="1" applyAlignment="1">
      <alignment horizontal="center" vertical="center" wrapText="1"/>
    </xf>
    <xf numFmtId="3" fontId="6" fillId="0" borderId="41" xfId="0" applyNumberFormat="1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left"/>
    </xf>
    <xf numFmtId="0" fontId="8" fillId="0" borderId="43" xfId="0" applyFont="1" applyFill="1" applyBorder="1" applyAlignment="1">
      <alignment horizontal="left"/>
    </xf>
    <xf numFmtId="0" fontId="7" fillId="0" borderId="49" xfId="0" applyFont="1" applyFill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167" fontId="2" fillId="0" borderId="56" xfId="22" applyNumberFormat="1" applyFont="1" applyBorder="1" applyAlignment="1">
      <alignment horizontal="center"/>
    </xf>
    <xf numFmtId="0" fontId="12" fillId="0" borderId="57" xfId="0" applyFont="1" applyBorder="1" applyAlignment="1">
      <alignment horizontal="left"/>
    </xf>
    <xf numFmtId="0" fontId="12" fillId="0" borderId="58" xfId="0" applyFont="1" applyBorder="1" applyAlignment="1">
      <alignment horizontal="left"/>
    </xf>
    <xf numFmtId="0" fontId="2" fillId="0" borderId="55" xfId="0" applyFont="1" applyBorder="1" applyAlignment="1">
      <alignment horizontal="left"/>
    </xf>
    <xf numFmtId="0" fontId="12" fillId="0" borderId="59" xfId="0" applyFont="1" applyBorder="1" applyAlignment="1">
      <alignment horizontal="left"/>
    </xf>
    <xf numFmtId="0" fontId="12" fillId="0" borderId="57" xfId="0" applyFont="1" applyBorder="1" applyAlignment="1">
      <alignment horizontal="center"/>
    </xf>
    <xf numFmtId="0" fontId="12" fillId="0" borderId="58" xfId="0" applyFont="1" applyBorder="1" applyAlignment="1">
      <alignment horizontal="center"/>
    </xf>
    <xf numFmtId="167" fontId="2" fillId="0" borderId="54" xfId="22" applyNumberFormat="1" applyFont="1" applyBorder="1" applyAlignment="1">
      <alignment horizontal="center"/>
    </xf>
    <xf numFmtId="0" fontId="12" fillId="0" borderId="51" xfId="0" applyFont="1" applyBorder="1" applyAlignment="1">
      <alignment horizontal="left"/>
    </xf>
    <xf numFmtId="0" fontId="12" fillId="0" borderId="52" xfId="0" applyFont="1" applyBorder="1" applyAlignment="1">
      <alignment horizontal="left"/>
    </xf>
    <xf numFmtId="0" fontId="2" fillId="0" borderId="53" xfId="0" applyFont="1" applyBorder="1" applyAlignment="1">
      <alignment horizontal="left"/>
    </xf>
    <xf numFmtId="0" fontId="12" fillId="0" borderId="54" xfId="0" applyFont="1" applyBorder="1" applyAlignment="1">
      <alignment horizontal="left"/>
    </xf>
    <xf numFmtId="0" fontId="12" fillId="0" borderId="51" xfId="0" applyFont="1" applyBorder="1" applyAlignment="1">
      <alignment horizontal="center"/>
    </xf>
    <xf numFmtId="0" fontId="12" fillId="0" borderId="52" xfId="0" applyFont="1" applyBorder="1" applyAlignment="1">
      <alignment horizontal="center"/>
    </xf>
    <xf numFmtId="0" fontId="2" fillId="28" borderId="16" xfId="0" applyFont="1" applyFill="1" applyBorder="1" applyAlignment="1">
      <alignment horizontal="center"/>
    </xf>
  </cellXfs>
  <cellStyles count="117">
    <cellStyle name="20% - Accent4 2" xfId="1"/>
    <cellStyle name="20% - アクセント 1" xfId="2"/>
    <cellStyle name="20% - アクセント 2" xfId="3"/>
    <cellStyle name="20% - アクセント 3" xfId="4"/>
    <cellStyle name="20% - アクセント 4" xfId="5"/>
    <cellStyle name="20% - アクセント 5" xfId="6"/>
    <cellStyle name="20% - アクセント 6" xfId="7"/>
    <cellStyle name="40% - アクセント 1" xfId="8"/>
    <cellStyle name="40% - アクセント 2" xfId="9"/>
    <cellStyle name="40% - アクセント 3" xfId="10"/>
    <cellStyle name="40% - アクセント 4" xfId="11"/>
    <cellStyle name="40% - アクセント 5" xfId="12"/>
    <cellStyle name="40% - アクセント 6" xfId="13"/>
    <cellStyle name="60% - アクセント 1" xfId="14"/>
    <cellStyle name="60% - アクセント 2" xfId="15"/>
    <cellStyle name="60% - アクセント 3" xfId="16"/>
    <cellStyle name="60% - アクセント 4" xfId="17"/>
    <cellStyle name="60% - アクセント 5" xfId="18"/>
    <cellStyle name="60% - アクセント 6" xfId="19"/>
    <cellStyle name="Accent2 2" xfId="20"/>
    <cellStyle name="Check Cell 2" xfId="21"/>
    <cellStyle name="Comma" xfId="22" builtinId="3"/>
    <cellStyle name="Comma 2" xfId="23"/>
    <cellStyle name="Comma 2 2" xfId="24"/>
    <cellStyle name="Comma 2 2 2" xfId="25"/>
    <cellStyle name="Comma 2 2 3" xfId="26"/>
    <cellStyle name="Comma 2 3" xfId="27"/>
    <cellStyle name="Comma 2_CHF Armenia SSIP Budget 08 22 2009 Final Internal" xfId="28"/>
    <cellStyle name="Comma 3" xfId="29"/>
    <cellStyle name="Comma 3 2" xfId="30"/>
    <cellStyle name="Comma 3 3" xfId="31"/>
    <cellStyle name="Comma 4" xfId="32"/>
    <cellStyle name="Comma 4 2" xfId="33"/>
    <cellStyle name="Comma 4 3" xfId="34"/>
    <cellStyle name="Comma 4 4" xfId="35"/>
    <cellStyle name="Comma 5" xfId="36"/>
    <cellStyle name="Comma0" xfId="37"/>
    <cellStyle name="Comma0 - Style2" xfId="38"/>
    <cellStyle name="Curren - Style1" xfId="39"/>
    <cellStyle name="Curren - Style3" xfId="40"/>
    <cellStyle name="Currency 2" xfId="41"/>
    <cellStyle name="Currency 2 2" xfId="42"/>
    <cellStyle name="Currency 3" xfId="43"/>
    <cellStyle name="Currency 4" xfId="44"/>
    <cellStyle name="Currency 6" xfId="45"/>
    <cellStyle name="Currency0" xfId="46"/>
    <cellStyle name="Date" xfId="47"/>
    <cellStyle name="Euro" xfId="48"/>
    <cellStyle name="Fixed" xfId="49"/>
    <cellStyle name="FRxAmtStyle" xfId="50"/>
    <cellStyle name="FRxCurrStyle" xfId="51"/>
    <cellStyle name="FRxPcntStyle" xfId="52"/>
    <cellStyle name="Good 2" xfId="53"/>
    <cellStyle name="Heading1" xfId="54"/>
    <cellStyle name="Heading2" xfId="55"/>
    <cellStyle name="Linked Cell 2" xfId="56"/>
    <cellStyle name="Locked" xfId="57"/>
    <cellStyle name="Neutral 2" xfId="58"/>
    <cellStyle name="Normal" xfId="0" builtinId="0"/>
    <cellStyle name="Normal 2" xfId="59"/>
    <cellStyle name="Normal 2 2" xfId="60"/>
    <cellStyle name="Normal 2 3" xfId="61"/>
    <cellStyle name="Normal 2_ARD CEP 2 Budget Final" xfId="62"/>
    <cellStyle name="Normal 3" xfId="63"/>
    <cellStyle name="Normal 3 2" xfId="64"/>
    <cellStyle name="Normal 3 2 2" xfId="65"/>
    <cellStyle name="Normal 3 2 2 2" xfId="66"/>
    <cellStyle name="Normal 3 3" xfId="67"/>
    <cellStyle name="Normal 3_CHF-GEII Schools Rehab &amp; WatSan Combined Budget 9 7 2009 FINAL" xfId="68"/>
    <cellStyle name="Normal 4" xfId="69"/>
    <cellStyle name="Normal 5" xfId="70"/>
    <cellStyle name="Normal 6" xfId="71"/>
    <cellStyle name="Normal 7" xfId="72"/>
    <cellStyle name="Normal 7 2" xfId="73"/>
    <cellStyle name="Normal 8" xfId="74"/>
    <cellStyle name="Normal 9" xfId="75"/>
    <cellStyle name="Option" xfId="76"/>
    <cellStyle name="Percent" xfId="77" builtinId="5"/>
    <cellStyle name="Percent 2" xfId="78"/>
    <cellStyle name="Percent 2 2" xfId="79"/>
    <cellStyle name="Percent 3" xfId="80"/>
    <cellStyle name="Percent 4" xfId="81"/>
    <cellStyle name="Percent 4 2" xfId="82"/>
    <cellStyle name="Style 1" xfId="83"/>
    <cellStyle name="STYLE1" xfId="84"/>
    <cellStyle name="STYLE1 2" xfId="85"/>
    <cellStyle name="STYLE1 3" xfId="86"/>
    <cellStyle name="STYLE2" xfId="87"/>
    <cellStyle name="STYLE3" xfId="88"/>
    <cellStyle name="STYLE4" xfId="89"/>
    <cellStyle name="STYLE5" xfId="90"/>
    <cellStyle name="Unit" xfId="91"/>
    <cellStyle name="Unlocked" xfId="92"/>
    <cellStyle name="Обычный_Budget_final_25_02_02" xfId="93"/>
    <cellStyle name="アクセント 1" xfId="94"/>
    <cellStyle name="アクセント 2" xfId="95"/>
    <cellStyle name="アクセント 3" xfId="96"/>
    <cellStyle name="アクセント 4" xfId="97"/>
    <cellStyle name="アクセント 5" xfId="98"/>
    <cellStyle name="アクセント 6" xfId="99"/>
    <cellStyle name="タイトル" xfId="100"/>
    <cellStyle name="チェック セル" xfId="101"/>
    <cellStyle name="どちらでもない" xfId="102"/>
    <cellStyle name="メモ" xfId="103"/>
    <cellStyle name="リンク セル" xfId="104"/>
    <cellStyle name="入力" xfId="105"/>
    <cellStyle name="出力" xfId="106"/>
    <cellStyle name="悪い" xfId="107"/>
    <cellStyle name="良い" xfId="108"/>
    <cellStyle name="見出し 1" xfId="109"/>
    <cellStyle name="見出し 2" xfId="110"/>
    <cellStyle name="見出し 3" xfId="111"/>
    <cellStyle name="見出し 4" xfId="112"/>
    <cellStyle name="計算" xfId="113"/>
    <cellStyle name="説明文" xfId="114"/>
    <cellStyle name="警告文" xfId="115"/>
    <cellStyle name="集計" xfId="1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20" Type="http://schemas.openxmlformats.org/officeDocument/2006/relationships/externalLink" Target="externalLinks/externalLink16.xml"/><Relationship Id="rId21" Type="http://schemas.openxmlformats.org/officeDocument/2006/relationships/externalLink" Target="externalLinks/externalLink17.xml"/><Relationship Id="rId22" Type="http://schemas.openxmlformats.org/officeDocument/2006/relationships/externalLink" Target="externalLinks/externalLink18.xml"/><Relationship Id="rId23" Type="http://schemas.openxmlformats.org/officeDocument/2006/relationships/externalLink" Target="externalLinks/externalLink19.xml"/><Relationship Id="rId24" Type="http://schemas.openxmlformats.org/officeDocument/2006/relationships/externalLink" Target="externalLinks/externalLink20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1" Type="http://schemas.openxmlformats.org/officeDocument/2006/relationships/externalLink" Target="externalLinks/externalLink7.xml"/><Relationship Id="rId12" Type="http://schemas.openxmlformats.org/officeDocument/2006/relationships/externalLink" Target="externalLinks/externalLink8.xml"/><Relationship Id="rId13" Type="http://schemas.openxmlformats.org/officeDocument/2006/relationships/externalLink" Target="externalLinks/externalLink9.xml"/><Relationship Id="rId14" Type="http://schemas.openxmlformats.org/officeDocument/2006/relationships/externalLink" Target="externalLinks/externalLink10.xml"/><Relationship Id="rId15" Type="http://schemas.openxmlformats.org/officeDocument/2006/relationships/externalLink" Target="externalLinks/externalLink11.xml"/><Relationship Id="rId16" Type="http://schemas.openxmlformats.org/officeDocument/2006/relationships/externalLink" Target="externalLinks/externalLink12.xml"/><Relationship Id="rId17" Type="http://schemas.openxmlformats.org/officeDocument/2006/relationships/externalLink" Target="externalLinks/externalLink13.xml"/><Relationship Id="rId18" Type="http://schemas.openxmlformats.org/officeDocument/2006/relationships/externalLink" Target="externalLinks/externalLink14.xml"/><Relationship Id="rId1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externalLink" Target="externalLinks/externalLink3.xml"/><Relationship Id="rId8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aura/Desktop/DAP-Amendment/Documents%20and%20Settings/user/Desktop/Uganda%20prep/DAP%20budg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FY2005%20Approved%20APP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kironde/My%20Documents/Andy's%20Documents/Budget%202008/Stop%20Malaria%20Budget/Stop%20Malaria%20Project%20-%20Budget%20-%20DRAFT%20-%2024%2006%2008-Final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rahhenshaw/Library/Caches/TemporaryItems/Outlook%20Temp/DFI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mplate%20for%20Summary%20budgets%20Generic%20PSI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--AMAP-MF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livia%20PREMIER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exico%20AMAP%20Budget%20final.dai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DR%20-%20Summary%20Tracking%20Sheet%20April%20%20May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9_DAI%20Peru%20AD%20Cost%20Proposal%20-%20Comp%20Range24nov03.lh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ttachmentA_HIV_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NGOLA/PROJECT/LOP/AUG00LOP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rt%2002_Mexico%20AMAP%20Budget%20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DFID%20BUDG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EQUIP-EMACK%20Financial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neric%20ACT%20Budget%20-%20Feb%2008%20-%20T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haile/Local%20Settings/Temporary%20Internet%20Files/OLK7F/LLIN%20Budget%20v5%20LMC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Carl/Local%20Settings/Temporary%20Internet%20Files/OLKC/AREP_Cost%20Proposa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TemplateAuto_en%20RS%20with%20numbers%20cleaned%203-24-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PP B.1 COMPBUD"/>
      <sheetName val="APP B.2 DETBUD"/>
      <sheetName val="Activity Est."/>
      <sheetName val="USG Cost"/>
      <sheetName val="DISTRWSK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aster info"/>
      <sheetName val="CP Budget Template"/>
      <sheetName val="BRF"/>
      <sheetName val="APP 1 LC"/>
      <sheetName val="APP 1 USD"/>
      <sheetName val="APP 2 LC"/>
      <sheetName val="APP 2 USD"/>
      <sheetName val="Commodities and In-Kind for Dst"/>
      <sheetName val="Commodities for Monetization"/>
      <sheetName val="Sale Proceeds From Monetization"/>
      <sheetName val="Addl Micro Loan Capital"/>
      <sheetName val="National Staff Summary"/>
      <sheetName val="Support 1"/>
      <sheetName val="Support 2"/>
      <sheetName val="Support 3"/>
      <sheetName val="Support 4"/>
      <sheetName val="Support 5"/>
      <sheetName val="Support 6"/>
      <sheetName val="Support 7"/>
      <sheetName val="Support 8"/>
      <sheetName val="Locally Generated Income"/>
      <sheetName val="International Staff Summary"/>
      <sheetName val="Est. Monetization Activity"/>
      <sheetName val="Budget Notes"/>
    </sheetNames>
    <sheetDataSet>
      <sheetData sheetId="0" refreshError="1">
        <row r="11">
          <cell r="B11">
            <v>648</v>
          </cell>
        </row>
        <row r="12">
          <cell r="B12" t="str">
            <v>KENYA</v>
          </cell>
        </row>
        <row r="16">
          <cell r="B16" t="str">
            <v>JANE MUMO</v>
          </cell>
        </row>
        <row r="17">
          <cell r="B17" t="str">
            <v>15th May 2004,rev.June 14 &amp; July 7 &amp; Sept. 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Proposal Approval Sheet"/>
      <sheetName val="Range Page"/>
      <sheetName val="Budget Template"/>
      <sheetName val="Summary"/>
      <sheetName val="SF 424"/>
      <sheetName val="SF 424A"/>
      <sheetName val="Match Requirement"/>
      <sheetName val="Internal Budget Analysis"/>
      <sheetName val="Advance Payment Calculator"/>
    </sheetNames>
    <sheetDataSet>
      <sheetData sheetId="0" refreshError="1"/>
      <sheetData sheetId="1" refreshError="1">
        <row r="18">
          <cell r="A18">
            <v>0</v>
          </cell>
        </row>
        <row r="19">
          <cell r="A1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Budget summary GF"/>
      <sheetName val="Definitions"/>
    </sheetNames>
    <sheetDataSet>
      <sheetData sheetId="0"/>
      <sheetData sheetId="1">
        <row r="31">
          <cell r="B31" t="str">
            <v>Please Select…</v>
          </cell>
        </row>
        <row r="32">
          <cell r="B32" t="str">
            <v>FBO</v>
          </cell>
        </row>
        <row r="33">
          <cell r="B33" t="str">
            <v>NGO/CBO/Academic</v>
          </cell>
        </row>
        <row r="34">
          <cell r="B34" t="str">
            <v>Private Sector</v>
          </cell>
        </row>
        <row r="35">
          <cell r="B35" t="str">
            <v>Ministry of Health (MoH)</v>
          </cell>
        </row>
        <row r="36">
          <cell r="B36" t="str">
            <v>Other Government</v>
          </cell>
        </row>
        <row r="37">
          <cell r="B37" t="str">
            <v>UNDP</v>
          </cell>
        </row>
        <row r="38">
          <cell r="B38" t="str">
            <v>Other Multilateral Organisation</v>
          </cell>
        </row>
        <row r="127">
          <cell r="B127" t="str">
            <v>Please Select…</v>
          </cell>
        </row>
        <row r="128">
          <cell r="B128" t="str">
            <v>HIV:Prevention</v>
          </cell>
        </row>
        <row r="129">
          <cell r="B129" t="str">
            <v>HIV:Treatment</v>
          </cell>
        </row>
        <row r="130">
          <cell r="B130" t="str">
            <v>HIV:Care and Support</v>
          </cell>
        </row>
        <row r="131">
          <cell r="B131" t="str">
            <v>HIV:TB/HIV Collaborative Activities</v>
          </cell>
        </row>
        <row r="132">
          <cell r="B132" t="str">
            <v>HIV:Supportive Environment</v>
          </cell>
        </row>
        <row r="133">
          <cell r="B133" t="str">
            <v>HIV:Health Systems Strengthening (HSS)</v>
          </cell>
        </row>
        <row r="134">
          <cell r="B134" t="str">
            <v>HIV_TB: TB Detection</v>
          </cell>
        </row>
        <row r="135">
          <cell r="B135" t="str">
            <v>HIV_TB: TB Treatment</v>
          </cell>
        </row>
        <row r="136">
          <cell r="B136" t="str">
            <v>HIV_TB: Collaborative Activities</v>
          </cell>
        </row>
        <row r="137">
          <cell r="B137" t="str">
            <v>HIV_TB: Supportive Environment</v>
          </cell>
        </row>
        <row r="138">
          <cell r="B138" t="str">
            <v>HIV_TB: Health Systems Strengthening (HSS)</v>
          </cell>
        </row>
        <row r="139">
          <cell r="B139" t="str">
            <v>Mal: Prevention</v>
          </cell>
        </row>
        <row r="140">
          <cell r="B140" t="str">
            <v>Mal: Treatment</v>
          </cell>
        </row>
        <row r="141">
          <cell r="B141" t="str">
            <v>Mal: Supportive Environment</v>
          </cell>
        </row>
        <row r="142">
          <cell r="B142" t="str">
            <v>Mal: Health Systems Strengthening (HSS)</v>
          </cell>
        </row>
        <row r="143">
          <cell r="B143" t="str">
            <v>TB Detection</v>
          </cell>
        </row>
        <row r="144">
          <cell r="B144" t="str">
            <v>TB Treatment</v>
          </cell>
        </row>
        <row r="145">
          <cell r="B145" t="str">
            <v>TB/HIV Collaborative Activities</v>
          </cell>
        </row>
        <row r="146">
          <cell r="B146" t="str">
            <v>TB: Supportive Environment</v>
          </cell>
        </row>
        <row r="147">
          <cell r="B147" t="str">
            <v>TB: Health Systems Strengthening (HSS)</v>
          </cell>
        </row>
        <row r="148">
          <cell r="B148" t="str">
            <v>HSS: Health Systems Strengthening (HSS)</v>
          </cell>
        </row>
        <row r="149">
          <cell r="B149" t="str">
            <v>HSS: Supportive Environment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AMAP-MF"/>
    </sheetNames>
    <sheetDataSet>
      <sheetData sheetId="0" refreshError="1"/>
      <sheetData sheetId="1" refreshError="1">
        <row r="9">
          <cell r="K9" t="str">
            <v>L1 ME Strategic Planning Specialist</v>
          </cell>
        </row>
        <row r="10">
          <cell r="K10" t="str">
            <v>L1 ME Legal and Reg Specialist</v>
          </cell>
        </row>
        <row r="11">
          <cell r="K11" t="str">
            <v>L1 Financial Analyst</v>
          </cell>
        </row>
        <row r="12">
          <cell r="K12" t="str">
            <v>L1 ME Operations Analyst</v>
          </cell>
        </row>
        <row r="13">
          <cell r="K13" t="str">
            <v>L1 ME Research Specialist</v>
          </cell>
        </row>
        <row r="14">
          <cell r="K14" t="str">
            <v>L1 M&amp;E Specialist</v>
          </cell>
        </row>
        <row r="15">
          <cell r="K15" t="str">
            <v>L1 Program Admin Specialist</v>
          </cell>
        </row>
        <row r="16">
          <cell r="K16" t="str">
            <v>L1 Information Management Specialist</v>
          </cell>
        </row>
        <row r="17">
          <cell r="K17" t="str">
            <v>L1 ME Training Specialist</v>
          </cell>
        </row>
        <row r="18">
          <cell r="K18" t="str">
            <v>L2 ME Strategic Planning Specialist</v>
          </cell>
        </row>
        <row r="19">
          <cell r="K19" t="str">
            <v>L2 ME Legal and Reg Specialist</v>
          </cell>
        </row>
        <row r="20">
          <cell r="K20" t="str">
            <v>L2 Financial Analyst</v>
          </cell>
        </row>
        <row r="21">
          <cell r="K21" t="str">
            <v>L2 ME Operations Analyst</v>
          </cell>
        </row>
        <row r="22">
          <cell r="K22" t="str">
            <v>L2 ME Research Specialist</v>
          </cell>
        </row>
        <row r="23">
          <cell r="K23" t="str">
            <v>L2 M&amp;E Specialist</v>
          </cell>
        </row>
        <row r="24">
          <cell r="K24" t="str">
            <v>L2 Program Admin Specialist</v>
          </cell>
        </row>
        <row r="25">
          <cell r="K25" t="str">
            <v>L2 Information Management Specialist</v>
          </cell>
        </row>
        <row r="26">
          <cell r="K26" t="str">
            <v>L2 ME Training Specialist</v>
          </cell>
        </row>
        <row r="27">
          <cell r="K27" t="str">
            <v>L3 Financial Analyst</v>
          </cell>
        </row>
        <row r="28">
          <cell r="K28" t="str">
            <v>L3 ME Operations Analyst</v>
          </cell>
        </row>
        <row r="29">
          <cell r="K29" t="str">
            <v>L3 ME Research Specialist</v>
          </cell>
        </row>
        <row r="30">
          <cell r="K30" t="str">
            <v>L3 M&amp;E Specialist</v>
          </cell>
        </row>
        <row r="31">
          <cell r="K31" t="str">
            <v>L3 Program Admin Specialist</v>
          </cell>
        </row>
        <row r="32">
          <cell r="K32" t="str">
            <v>L3 Information Management Specialist</v>
          </cell>
        </row>
        <row r="33">
          <cell r="K33" t="str">
            <v>L3 ME Training Specialist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F Look-up Table"/>
      <sheetName val="Firm G&amp;A Look-up Table"/>
      <sheetName val="AMAP-MF"/>
      <sheetName val="Activity Templat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ervice Revenue"/>
      <sheetName val="Profitabilit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>
        <row r="9">
          <cell r="B9">
            <v>1.05</v>
          </cell>
        </row>
        <row r="10">
          <cell r="B10">
            <v>1.03</v>
          </cell>
        </row>
        <row r="12">
          <cell r="B12">
            <v>450</v>
          </cell>
        </row>
        <row r="13">
          <cell r="B13">
            <v>300</v>
          </cell>
        </row>
        <row r="14">
          <cell r="B14">
            <v>500</v>
          </cell>
        </row>
        <row r="15">
          <cell r="B15">
            <v>300</v>
          </cell>
        </row>
        <row r="25">
          <cell r="B25">
            <v>18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Project Summary"/>
      <sheetName val="Drop down menus"/>
      <sheetName val="Compatibility Report"/>
      <sheetName val="Sheet1"/>
    </sheetNames>
    <sheetDataSet>
      <sheetData sheetId="0"/>
      <sheetData sheetId="1">
        <row r="12">
          <cell r="E12" t="str">
            <v xml:space="preserve">5 - Completed </v>
          </cell>
        </row>
        <row r="13">
          <cell r="E13" t="str">
            <v xml:space="preserve">7- Cancelled </v>
          </cell>
        </row>
        <row r="14">
          <cell r="E14" t="str">
            <v>4- Ongoing</v>
          </cell>
        </row>
        <row r="15">
          <cell r="E15" t="str">
            <v>2- Design</v>
          </cell>
        </row>
        <row r="16">
          <cell r="E16" t="str">
            <v>3- Tendering/ Evaluation</v>
          </cell>
        </row>
        <row r="17">
          <cell r="E17" t="str">
            <v xml:space="preserve">6- On hold </v>
          </cell>
        </row>
        <row r="18">
          <cell r="E18" t="str">
            <v xml:space="preserve">1- Review </v>
          </cell>
        </row>
      </sheetData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Cost Comp"/>
      <sheetName val="Summary by Year"/>
      <sheetName val="Summary by CLIN"/>
      <sheetName val="Summary Fee"/>
      <sheetName val="CLIN 1 Fee"/>
      <sheetName val="CLIN 2 Fee "/>
      <sheetName val="CLIN 3 Fee"/>
      <sheetName val="CLIN 4 Fee"/>
      <sheetName val="CLIN 5 Fee "/>
      <sheetName val="LABOR SUMMARY by CLIN"/>
      <sheetName val="Prof Labor by Year"/>
      <sheetName val="CCN Rates"/>
      <sheetName val="Prof Labor by CLIN"/>
      <sheetName val="Service &amp; Support Staff by Year"/>
      <sheetName val="Service &amp; Support by CLIN "/>
      <sheetName val="Fringe-US Expats by Year"/>
      <sheetName val="Fringe-US Expats by CLIN"/>
      <sheetName val="Social Charges-CCN by Year"/>
      <sheetName val="Social Charges-CCNs by CLIN"/>
      <sheetName val="Social Charges-S&amp;S by Year"/>
      <sheetName val="Social Charges-S&amp;S by CLIN"/>
      <sheetName val="Overhead-Prof Labor by Year"/>
      <sheetName val="Overhead-Prof Labor by CLIN"/>
      <sheetName val="Local Labor by Year"/>
      <sheetName val="Local Labor by CLIN"/>
      <sheetName val="LOCAL OH&amp;Soc. Costs"/>
      <sheetName val="Post Diff by Year"/>
      <sheetName val="Post Diff by CLIN"/>
      <sheetName val="Post Allow by Year"/>
      <sheetName val="Post Allow by CLIN"/>
      <sheetName val="Danger Pay by Year"/>
      <sheetName val="Danger Pay by CLIN"/>
      <sheetName val=" DBA-FGL by Year"/>
      <sheetName val=" DBA-FGL by CLIN"/>
      <sheetName val="US Allow by Year"/>
      <sheetName val="US Allow by CLIN"/>
      <sheetName val=" Travel-Start-up"/>
      <sheetName val="Local Travel by Year"/>
      <sheetName val=" Int'l Travel by Year"/>
      <sheetName val="Travel by CLIN"/>
      <sheetName val=" Program Support Costs"/>
      <sheetName val="Program Support Detail"/>
      <sheetName val="Computer Equipment"/>
      <sheetName val="Office Gear"/>
      <sheetName val="G&amp; C by Year"/>
      <sheetName val="G&amp;C by CLIN"/>
      <sheetName val="G&amp;C Detail"/>
      <sheetName val="Annex B Mtg-Wsho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HIV Performance Framework"/>
      <sheetName val="SDAs_impact_datasources"/>
    </sheetNames>
    <sheetDataSet>
      <sheetData sheetId="0"/>
      <sheetData sheetId="1"/>
      <sheetData sheetId="2">
        <row r="2">
          <cell r="A2" t="str">
            <v>BCC - Mass media</v>
          </cell>
        </row>
        <row r="3">
          <cell r="A3" t="str">
            <v>BCC - community outreach and schools</v>
          </cell>
        </row>
        <row r="4">
          <cell r="A4" t="str">
            <v xml:space="preserve">Condom </v>
          </cell>
        </row>
        <row r="5">
          <cell r="A5" t="str">
            <v>Testing and Counseling</v>
          </cell>
        </row>
        <row r="6">
          <cell r="A6" t="str">
            <v>PMTCT</v>
          </cell>
        </row>
        <row r="7">
          <cell r="A7" t="str">
            <v>Post-exposure prophylaxis (PEP)</v>
          </cell>
        </row>
        <row r="8">
          <cell r="A8" t="str">
            <v>STI diagnosis and treatment</v>
          </cell>
        </row>
        <row r="9">
          <cell r="A9" t="str">
            <v>Blood safety and universal precaution</v>
          </cell>
        </row>
        <row r="10">
          <cell r="A10" t="str">
            <v>Antiretroviral treatment (ARV) and monitoring</v>
          </cell>
        </row>
        <row r="11">
          <cell r="A11" t="str">
            <v>Prophylaxis and treatment for opportunistic infections</v>
          </cell>
        </row>
        <row r="12">
          <cell r="A12" t="str">
            <v>Care and support for the chronically ill</v>
          </cell>
        </row>
        <row r="13">
          <cell r="A13" t="str">
            <v>Support for orphans and vulnerable children</v>
          </cell>
        </row>
        <row r="14">
          <cell r="A14" t="str">
            <v>TB/HIV</v>
          </cell>
        </row>
        <row r="15">
          <cell r="A15" t="str">
            <v>Policy development including workplace policy</v>
          </cell>
        </row>
        <row r="16">
          <cell r="A16" t="str">
            <v xml:space="preserve">Strengthening of civil society and institutional capacity building </v>
          </cell>
        </row>
        <row r="17">
          <cell r="A17" t="str">
            <v>Stigma reduction in all settings</v>
          </cell>
        </row>
        <row r="18">
          <cell r="A18" t="str">
            <v>HSS: Service delivery</v>
          </cell>
        </row>
        <row r="19">
          <cell r="A19" t="str">
            <v>HSS: Health Workforce</v>
          </cell>
        </row>
        <row r="20">
          <cell r="A20" t="str">
            <v>HSS: Medical Products, vaccines and technology</v>
          </cell>
        </row>
        <row r="21">
          <cell r="A21" t="str">
            <v>HSS: Financing</v>
          </cell>
        </row>
        <row r="22">
          <cell r="A22" t="str">
            <v>HSS: Leadership and Governance</v>
          </cell>
        </row>
        <row r="23">
          <cell r="A23" t="str">
            <v xml:space="preserve">HSS: Information system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AD"/>
      <sheetName val="LOP Budg vs XP"/>
      <sheetName val="DETAIL"/>
      <sheetName val="Other Angola Projects"/>
      <sheetName val="FSR Backup--Updated Quarterly"/>
      <sheetName val="Not In Use HERE FORWARD------&gt;&gt;"/>
      <sheetName val="na"/>
      <sheetName val="Bdgt-vs-XP by Yr-INTERNAL USE"/>
      <sheetName val="FY2000 LOP--INTERNAL USE"/>
    </sheetNames>
    <sheetDataSet>
      <sheetData sheetId="0" refreshError="1"/>
      <sheetData sheetId="1"/>
      <sheetData sheetId="2"/>
      <sheetData sheetId="3"/>
      <sheetData sheetId="4" refreshError="1"/>
      <sheetData sheetId="5">
        <row r="12">
          <cell r="C12">
            <v>336243.09</v>
          </cell>
          <cell r="D12">
            <v>233466.5</v>
          </cell>
        </row>
        <row r="13">
          <cell r="C13">
            <v>26019.09</v>
          </cell>
          <cell r="D13">
            <v>18842.09</v>
          </cell>
        </row>
        <row r="14">
          <cell r="C14">
            <v>105100</v>
          </cell>
          <cell r="D14">
            <v>52921</v>
          </cell>
        </row>
        <row r="15">
          <cell r="C15">
            <v>90267</v>
          </cell>
          <cell r="D15">
            <v>86301.71</v>
          </cell>
        </row>
        <row r="16">
          <cell r="C16">
            <v>69569.13</v>
          </cell>
          <cell r="D16">
            <v>42265.15</v>
          </cell>
        </row>
      </sheetData>
      <sheetData sheetId="6"/>
      <sheetData sheetId="7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. US Expat"/>
      <sheetName val="B. Local Hire and TCNs"/>
      <sheetName val="Travel"/>
      <sheetName val="Local Travel"/>
      <sheetName val="Allowances"/>
      <sheetName val="Admin  &amp; Support"/>
      <sheetName val="Computer Equipment"/>
      <sheetName val="Office"/>
      <sheetName val="ACCION"/>
      <sheetName val="OSU"/>
      <sheetName val="CEAL"/>
      <sheetName val="ICC"/>
      <sheetName val="IMCC"/>
      <sheetName val="Quisqueya"/>
      <sheetName val="MF Look-up Table"/>
      <sheetName val="Assumptions"/>
    </sheetNames>
    <sheetDataSet>
      <sheetData sheetId="0"/>
      <sheetData sheetId="1" refreshError="1"/>
      <sheetData sheetId="2" refreshError="1">
        <row r="20">
          <cell r="I20">
            <v>50</v>
          </cell>
          <cell r="K20">
            <v>50</v>
          </cell>
          <cell r="M20">
            <v>50</v>
          </cell>
          <cell r="O20">
            <v>50</v>
          </cell>
          <cell r="Q20">
            <v>50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Summary"/>
      <sheetName val="Input Sheet"/>
      <sheetName val="Specification"/>
      <sheetName val="Summary DFID"/>
      <sheetName val="Vb"/>
      <sheetName val="Module1"/>
      <sheetName val="Module2"/>
      <sheetName val="Module4"/>
      <sheetName val="Module5"/>
      <sheetName val="Module6"/>
      <sheetName val="Module7"/>
      <sheetName val="Module3"/>
    </sheetNames>
    <sheetDataSet>
      <sheetData sheetId="0"/>
      <sheetData sheetId="1"/>
      <sheetData sheetId="2"/>
      <sheetData sheetId="3" refreshError="1">
        <row r="122">
          <cell r="F122">
            <v>0</v>
          </cell>
        </row>
        <row r="133">
          <cell r="F133">
            <v>0</v>
          </cell>
        </row>
        <row r="146">
          <cell r="F146">
            <v>0</v>
          </cell>
        </row>
        <row r="156">
          <cell r="F156">
            <v>0</v>
          </cell>
        </row>
        <row r="191">
          <cell r="F191">
            <v>0</v>
          </cell>
        </row>
        <row r="205">
          <cell r="F205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 Page"/>
      <sheetName val="Invoice - Federal Share"/>
      <sheetName val="May '04 Exps"/>
      <sheetName val="Jun '04 Exps"/>
      <sheetName val="Personnel Costs"/>
      <sheetName val="Cash Request"/>
    </sheetNames>
    <sheetDataSet>
      <sheetData sheetId="0"/>
      <sheetData sheetId="1" refreshError="1">
        <row r="13">
          <cell r="A13" t="str">
            <v>Sno</v>
          </cell>
          <cell r="B13" t="str">
            <v>LABOR</v>
          </cell>
          <cell r="C13" t="str">
            <v>Budget</v>
          </cell>
          <cell r="D13" t="str">
            <v>Amount Previously Expended</v>
          </cell>
          <cell r="E13" t="str">
            <v>Current Period Expenditures</v>
          </cell>
          <cell r="F13" t="str">
            <v>Cumulative Expenditures</v>
          </cell>
          <cell r="G13" t="str">
            <v>Amount Remaining</v>
          </cell>
          <cell r="H13" t="str">
            <v>Creq Cat</v>
          </cell>
        </row>
        <row r="16">
          <cell r="A16">
            <v>1</v>
          </cell>
          <cell r="B16" t="str">
            <v xml:space="preserve">Home Office </v>
          </cell>
          <cell r="C16">
            <v>35500</v>
          </cell>
          <cell r="D16">
            <v>0</v>
          </cell>
          <cell r="E16">
            <v>0</v>
          </cell>
          <cell r="F16">
            <v>0</v>
          </cell>
          <cell r="G16">
            <v>35500</v>
          </cell>
          <cell r="H16" t="str">
            <v>PERS</v>
          </cell>
        </row>
        <row r="17">
          <cell r="A17">
            <v>2</v>
          </cell>
          <cell r="B17" t="str">
            <v>Expats</v>
          </cell>
          <cell r="C17">
            <v>98599.92</v>
          </cell>
          <cell r="F17">
            <v>0</v>
          </cell>
          <cell r="G17">
            <v>98599.92</v>
          </cell>
          <cell r="H17" t="str">
            <v>PERS</v>
          </cell>
        </row>
        <row r="18">
          <cell r="A18">
            <v>3</v>
          </cell>
          <cell r="B18" t="str">
            <v>Cooperating Country Nationals (Attached sheet)</v>
          </cell>
          <cell r="C18">
            <v>391475</v>
          </cell>
          <cell r="D18">
            <v>6745</v>
          </cell>
          <cell r="E18">
            <v>6295.5822784810125</v>
          </cell>
          <cell r="F18">
            <v>13040.582278481012</v>
          </cell>
          <cell r="G18">
            <v>378434.41772151901</v>
          </cell>
          <cell r="H18" t="str">
            <v>PERS</v>
          </cell>
        </row>
        <row r="19">
          <cell r="A19">
            <v>4</v>
          </cell>
          <cell r="B19" t="str">
            <v>Fringe benefits</v>
          </cell>
          <cell r="C19">
            <v>53098.729999999996</v>
          </cell>
          <cell r="D19">
            <v>0</v>
          </cell>
          <cell r="E19">
            <v>0</v>
          </cell>
          <cell r="F19">
            <v>0</v>
          </cell>
          <cell r="G19">
            <v>53098.729999999996</v>
          </cell>
          <cell r="H19" t="str">
            <v>FRIN</v>
          </cell>
        </row>
        <row r="22">
          <cell r="B22" t="str">
            <v>TOTAL LABOR</v>
          </cell>
          <cell r="C22">
            <v>578673.64999999991</v>
          </cell>
          <cell r="D22">
            <v>6745</v>
          </cell>
          <cell r="E22">
            <v>6295.5822784810125</v>
          </cell>
          <cell r="F22">
            <v>13040.582278481012</v>
          </cell>
          <cell r="G22">
            <v>565633.06772151904</v>
          </cell>
        </row>
        <row r="24">
          <cell r="B24" t="str">
            <v>NON-LABOR COSTS</v>
          </cell>
        </row>
        <row r="26">
          <cell r="A26">
            <v>5</v>
          </cell>
          <cell r="B26" t="str">
            <v>TRAVEL AND TRANSPORTATION</v>
          </cell>
          <cell r="C26">
            <v>61672</v>
          </cell>
          <cell r="D26">
            <v>0</v>
          </cell>
          <cell r="E26">
            <v>474.24050632911394</v>
          </cell>
          <cell r="F26">
            <v>474.24050632911394</v>
          </cell>
          <cell r="G26">
            <v>61197.759493670885</v>
          </cell>
          <cell r="H26" t="str">
            <v>TRAV</v>
          </cell>
        </row>
        <row r="28">
          <cell r="B28" t="str">
            <v>OTHER DIRECT COSTS</v>
          </cell>
        </row>
        <row r="29">
          <cell r="A29">
            <v>6</v>
          </cell>
          <cell r="B29" t="str">
            <v>Supplies</v>
          </cell>
          <cell r="C29">
            <v>18000</v>
          </cell>
          <cell r="D29">
            <v>0</v>
          </cell>
          <cell r="E29">
            <v>0</v>
          </cell>
          <cell r="F29">
            <v>0</v>
          </cell>
          <cell r="G29">
            <v>18000</v>
          </cell>
          <cell r="H29" t="str">
            <v>SUPP</v>
          </cell>
        </row>
        <row r="30">
          <cell r="A30">
            <v>7</v>
          </cell>
          <cell r="B30" t="str">
            <v>Equipment</v>
          </cell>
          <cell r="C30">
            <v>124020</v>
          </cell>
          <cell r="D30">
            <v>0</v>
          </cell>
          <cell r="E30">
            <v>0</v>
          </cell>
          <cell r="F30">
            <v>0</v>
          </cell>
          <cell r="G30">
            <v>124020</v>
          </cell>
          <cell r="H30" t="str">
            <v>EQUI</v>
          </cell>
        </row>
        <row r="31">
          <cell r="A31">
            <v>8</v>
          </cell>
          <cell r="B31" t="str">
            <v xml:space="preserve">Contractual </v>
          </cell>
          <cell r="C31">
            <v>18000</v>
          </cell>
          <cell r="D31">
            <v>0</v>
          </cell>
          <cell r="E31">
            <v>0</v>
          </cell>
          <cell r="F31">
            <v>0</v>
          </cell>
          <cell r="G31">
            <v>18000</v>
          </cell>
          <cell r="H31" t="str">
            <v>CONT</v>
          </cell>
        </row>
        <row r="32">
          <cell r="A32">
            <v>9</v>
          </cell>
          <cell r="B32" t="str">
            <v>Construction</v>
          </cell>
          <cell r="C32">
            <v>50000</v>
          </cell>
          <cell r="D32">
            <v>0</v>
          </cell>
          <cell r="E32">
            <v>0</v>
          </cell>
          <cell r="F32">
            <v>0</v>
          </cell>
          <cell r="G32">
            <v>50000</v>
          </cell>
          <cell r="H32" t="str">
            <v>CON1</v>
          </cell>
        </row>
        <row r="33">
          <cell r="A33">
            <v>10</v>
          </cell>
          <cell r="B33" t="str">
            <v>Operational</v>
          </cell>
          <cell r="C33">
            <v>200410</v>
          </cell>
          <cell r="D33">
            <v>2124.7458974358974</v>
          </cell>
          <cell r="E33">
            <v>1804.8488607594936</v>
          </cell>
          <cell r="F33">
            <v>3929.594758195391</v>
          </cell>
          <cell r="G33">
            <v>196480.4052418046</v>
          </cell>
          <cell r="H33" t="str">
            <v>OPER</v>
          </cell>
        </row>
        <row r="34">
          <cell r="A34">
            <v>11</v>
          </cell>
          <cell r="B34" t="str">
            <v>Consultants</v>
          </cell>
          <cell r="C34">
            <v>17500</v>
          </cell>
          <cell r="D34">
            <v>0</v>
          </cell>
          <cell r="E34">
            <v>0</v>
          </cell>
          <cell r="F34">
            <v>0</v>
          </cell>
          <cell r="G34">
            <v>17500</v>
          </cell>
          <cell r="H34" t="str">
            <v>CON2</v>
          </cell>
        </row>
        <row r="35">
          <cell r="A35">
            <v>12</v>
          </cell>
          <cell r="B35" t="str">
            <v xml:space="preserve">Allowances </v>
          </cell>
          <cell r="C35">
            <v>65169</v>
          </cell>
          <cell r="D35">
            <v>0</v>
          </cell>
          <cell r="E35">
            <v>0</v>
          </cell>
          <cell r="F35">
            <v>0</v>
          </cell>
          <cell r="G35">
            <v>65169</v>
          </cell>
          <cell r="H35" t="str">
            <v>ALLO</v>
          </cell>
        </row>
        <row r="36">
          <cell r="A36">
            <v>13</v>
          </cell>
          <cell r="B36" t="str">
            <v>Miscellneous</v>
          </cell>
          <cell r="C36">
            <v>1440</v>
          </cell>
          <cell r="D36">
            <v>0</v>
          </cell>
          <cell r="E36">
            <v>0</v>
          </cell>
          <cell r="F36">
            <v>0</v>
          </cell>
          <cell r="G36">
            <v>1440</v>
          </cell>
          <cell r="H36" t="str">
            <v>MISC</v>
          </cell>
        </row>
        <row r="38">
          <cell r="B38" t="str">
            <v>Total Non-Labor costs</v>
          </cell>
          <cell r="C38">
            <v>556211</v>
          </cell>
          <cell r="D38">
            <v>2124.7458974358974</v>
          </cell>
          <cell r="E38">
            <v>2279.0893670886076</v>
          </cell>
          <cell r="F38">
            <v>4403.835264524505</v>
          </cell>
          <cell r="G38">
            <v>551807.16473547556</v>
          </cell>
        </row>
        <row r="40">
          <cell r="A40">
            <v>14</v>
          </cell>
          <cell r="B40" t="str">
            <v>Indirect Charges</v>
          </cell>
          <cell r="C40">
            <v>119503.35364500002</v>
          </cell>
          <cell r="D40">
            <v>0</v>
          </cell>
          <cell r="E40">
            <v>0</v>
          </cell>
          <cell r="F40">
            <v>0</v>
          </cell>
          <cell r="G40">
            <v>119503.35364500002</v>
          </cell>
        </row>
        <row r="44">
          <cell r="B44" t="str">
            <v>TOTAL EXPENDITURES</v>
          </cell>
          <cell r="C44">
            <v>1254388.003645</v>
          </cell>
          <cell r="D44">
            <v>8869.7458974358979</v>
          </cell>
          <cell r="E44">
            <v>8574.6716455696205</v>
          </cell>
          <cell r="F44">
            <v>17444.417543005518</v>
          </cell>
          <cell r="G44">
            <v>1236943.5861019948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roposal Approval Sheet"/>
      <sheetName val="Range Page"/>
      <sheetName val="Core Budget"/>
      <sheetName val="Country Budget x 6"/>
      <sheetName val="Donor Summary Budget"/>
      <sheetName val="Donor Crosswalk"/>
      <sheetName val="OH Calculation"/>
      <sheetName val="Match Requirement"/>
      <sheetName val="Advance Payment Calculator"/>
      <sheetName val="Internal Budget Analysis"/>
    </sheetNames>
    <sheetDataSet>
      <sheetData sheetId="0"/>
      <sheetData sheetId="1">
        <row r="19">
          <cell r="A19">
            <v>1.6120000000000001</v>
          </cell>
        </row>
        <row r="20">
          <cell r="A20">
            <v>0.04</v>
          </cell>
        </row>
        <row r="21">
          <cell r="A21">
            <v>0.12</v>
          </cell>
        </row>
      </sheetData>
      <sheetData sheetId="2"/>
      <sheetData sheetId="3">
        <row r="503">
          <cell r="E503">
            <v>0.78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ange Page"/>
      <sheetName val="Definitions"/>
      <sheetName val="Budget summary GF"/>
      <sheetName val="GF Total Budget Overall"/>
      <sheetName val="Objective 2"/>
      <sheetName val="Objective 3"/>
      <sheetName val="Objective 3 - HSS"/>
      <sheetName val="Instructions"/>
      <sheetName val="GF Detail - Year 1"/>
      <sheetName val="GF Detail - Year 2"/>
      <sheetName val="GF Detail - Year 3, 4, 5"/>
      <sheetName val="GF Obj SDA Summary"/>
    </sheetNames>
    <sheetDataSet>
      <sheetData sheetId="0">
        <row r="4">
          <cell r="A4">
            <v>0.78</v>
          </cell>
        </row>
        <row r="5">
          <cell r="A5">
            <v>7.3999999999999996E-2</v>
          </cell>
        </row>
        <row r="6">
          <cell r="A6">
            <v>8.0000000000000002E-3</v>
          </cell>
        </row>
        <row r="7">
          <cell r="A7">
            <v>0.4</v>
          </cell>
        </row>
        <row r="8">
          <cell r="A8">
            <v>0.25</v>
          </cell>
        </row>
        <row r="9">
          <cell r="A9">
            <v>0</v>
          </cell>
        </row>
        <row r="10">
          <cell r="A10">
            <v>0</v>
          </cell>
        </row>
        <row r="11">
          <cell r="A11">
            <v>0</v>
          </cell>
        </row>
        <row r="12">
          <cell r="A12">
            <v>0</v>
          </cell>
        </row>
        <row r="13">
          <cell r="A13">
            <v>0.25</v>
          </cell>
        </row>
        <row r="14">
          <cell r="A14">
            <v>0.25</v>
          </cell>
        </row>
        <row r="15">
          <cell r="A15">
            <v>0</v>
          </cell>
        </row>
        <row r="16">
          <cell r="A16">
            <v>0</v>
          </cell>
        </row>
        <row r="19">
          <cell r="A19">
            <v>0</v>
          </cell>
        </row>
        <row r="20">
          <cell r="A20">
            <v>1.66E-2</v>
          </cell>
        </row>
        <row r="21">
          <cell r="A21">
            <v>1.66E-2</v>
          </cell>
        </row>
        <row r="22">
          <cell r="A22">
            <v>1.6120000000000001</v>
          </cell>
        </row>
        <row r="23">
          <cell r="A23">
            <v>0.05</v>
          </cell>
        </row>
        <row r="24">
          <cell r="A24">
            <v>0.1</v>
          </cell>
        </row>
        <row r="29">
          <cell r="A29">
            <v>0</v>
          </cell>
        </row>
        <row r="33">
          <cell r="A33">
            <v>1.05</v>
          </cell>
        </row>
        <row r="34">
          <cell r="A34">
            <v>1.1025</v>
          </cell>
        </row>
        <row r="35">
          <cell r="A35">
            <v>1.1576250000000001</v>
          </cell>
        </row>
        <row r="36">
          <cell r="A36">
            <v>1.2155062500000002</v>
          </cell>
        </row>
        <row r="39">
          <cell r="A39">
            <v>1.05</v>
          </cell>
        </row>
        <row r="40">
          <cell r="A40">
            <v>1.1025</v>
          </cell>
        </row>
        <row r="41">
          <cell r="A41">
            <v>1.1576250000000001</v>
          </cell>
        </row>
        <row r="42">
          <cell r="A42">
            <v>1.2155062500000002</v>
          </cell>
        </row>
      </sheetData>
      <sheetData sheetId="1">
        <row r="2">
          <cell r="A2" t="str">
            <v>HIV_AIDS</v>
          </cell>
          <cell r="B2" t="str">
            <v>Malaria</v>
          </cell>
          <cell r="C2" t="str">
            <v>Tuberculosis</v>
          </cell>
          <cell r="D2" t="str">
            <v>HSS_Section_4B</v>
          </cell>
        </row>
        <row r="3">
          <cell r="A3" t="str">
            <v>BCC - Mass media</v>
          </cell>
          <cell r="H3" t="str">
            <v>FBO</v>
          </cell>
          <cell r="J3" t="str">
            <v>Objective 1, SDA 1</v>
          </cell>
        </row>
        <row r="4">
          <cell r="A4" t="str">
            <v>BCC - community outreach and schools</v>
          </cell>
          <cell r="H4" t="str">
            <v>NGO/CBO/Academic</v>
          </cell>
          <cell r="J4" t="str">
            <v>Objective 1, SDA 2</v>
          </cell>
        </row>
        <row r="5">
          <cell r="A5" t="str">
            <v xml:space="preserve">Condom </v>
          </cell>
          <cell r="H5" t="str">
            <v>Private Sector</v>
          </cell>
          <cell r="J5" t="str">
            <v>Objective 1, SDA 3</v>
          </cell>
        </row>
        <row r="6">
          <cell r="A6" t="str">
            <v>Testing and Counseling</v>
          </cell>
          <cell r="H6" t="str">
            <v>MoH</v>
          </cell>
          <cell r="J6" t="str">
            <v>Objective 1, SDA 4</v>
          </cell>
        </row>
        <row r="7">
          <cell r="A7" t="str">
            <v>PMTCT</v>
          </cell>
          <cell r="H7" t="str">
            <v>Other Government</v>
          </cell>
          <cell r="J7" t="str">
            <v>Objective 1, SDA 5</v>
          </cell>
        </row>
        <row r="8">
          <cell r="A8" t="str">
            <v>Post-exposure prophylaxis (PEP)</v>
          </cell>
          <cell r="H8" t="str">
            <v>UNDP</v>
          </cell>
          <cell r="J8" t="str">
            <v>Objective 1, SDA 6</v>
          </cell>
        </row>
        <row r="9">
          <cell r="A9" t="str">
            <v>STI diagnosis and treatment</v>
          </cell>
          <cell r="H9" t="str">
            <v>Other Multilateral Organisation</v>
          </cell>
          <cell r="J9" t="str">
            <v>Objective 1, SDA 7</v>
          </cell>
        </row>
        <row r="10">
          <cell r="A10" t="str">
            <v>Blood safety and universal precaution</v>
          </cell>
          <cell r="J10" t="str">
            <v>Objective 1, SDA 8</v>
          </cell>
        </row>
        <row r="11">
          <cell r="A11" t="str">
            <v>Antiretroviral treatment (ARV) and monitoring</v>
          </cell>
          <cell r="J11" t="str">
            <v>Objective 1, SDA 9</v>
          </cell>
        </row>
        <row r="12">
          <cell r="A12" t="str">
            <v>Prophylaxis and treatment for opportunistic infections</v>
          </cell>
          <cell r="J12" t="str">
            <v>Objective 1, SDA 10</v>
          </cell>
        </row>
        <row r="13">
          <cell r="A13" t="str">
            <v>Care and support for the chronically ill</v>
          </cell>
          <cell r="J13" t="str">
            <v>Objective 2, SDA 1</v>
          </cell>
        </row>
        <row r="14">
          <cell r="A14" t="str">
            <v>Support for orphans and vulnerable children</v>
          </cell>
          <cell r="J14" t="str">
            <v>Objective 2, SDA 2</v>
          </cell>
        </row>
        <row r="15">
          <cell r="A15" t="str">
            <v>TB/HIV</v>
          </cell>
          <cell r="J15" t="str">
            <v>Objective 2, SDA 3</v>
          </cell>
        </row>
        <row r="16">
          <cell r="A16" t="str">
            <v>Policy development including workplace policy</v>
          </cell>
          <cell r="J16" t="str">
            <v>Objective 2, SDA 4</v>
          </cell>
        </row>
        <row r="17">
          <cell r="A17" t="str">
            <v xml:space="preserve">Strengthening of civil society and institutional capacity building </v>
          </cell>
          <cell r="J17" t="str">
            <v>Objective 2, SDA 5</v>
          </cell>
        </row>
        <row r="18">
          <cell r="A18" t="str">
            <v>Stigma reduction in all settings</v>
          </cell>
          <cell r="J18" t="str">
            <v>Objective 2, SDA 6</v>
          </cell>
        </row>
        <row r="19">
          <cell r="A19" t="str">
            <v>HSS: Service delivery</v>
          </cell>
          <cell r="J19" t="str">
            <v>Objective 2, SDA 7</v>
          </cell>
        </row>
        <row r="20">
          <cell r="A20" t="str">
            <v>HSS: Health Workforce</v>
          </cell>
          <cell r="J20" t="str">
            <v>Objective 2, SDA 8</v>
          </cell>
        </row>
        <row r="21">
          <cell r="A21" t="str">
            <v>HSS: Medical Products, vaccines and technology</v>
          </cell>
          <cell r="J21" t="str">
            <v>Objective 2, SDA 9</v>
          </cell>
        </row>
        <row r="22">
          <cell r="A22" t="str">
            <v>HSS: Financing</v>
          </cell>
          <cell r="J22" t="str">
            <v>Objective 2, SDA 10</v>
          </cell>
        </row>
        <row r="23">
          <cell r="A23" t="str">
            <v>HSS: Leadership and Governance</v>
          </cell>
          <cell r="J23" t="str">
            <v>Objective 3, SDA 1</v>
          </cell>
        </row>
        <row r="24">
          <cell r="A24" t="str">
            <v xml:space="preserve">HSS: Information system </v>
          </cell>
          <cell r="J24" t="str">
            <v>Objective 3, SDA 2</v>
          </cell>
        </row>
        <row r="25">
          <cell r="A25" t="str">
            <v>Programme management and Administration cost</v>
          </cell>
          <cell r="J25" t="str">
            <v>Objective 3, SDA 3</v>
          </cell>
        </row>
        <row r="26">
          <cell r="J26" t="str">
            <v>Objective 3, SDA 4</v>
          </cell>
        </row>
        <row r="27">
          <cell r="J27" t="str">
            <v>Objective 3, SDA 5</v>
          </cell>
        </row>
        <row r="28">
          <cell r="J28" t="str">
            <v>Objective 3, SDA 6</v>
          </cell>
        </row>
        <row r="29">
          <cell r="J29" t="str">
            <v>Objective 3, SDA 7</v>
          </cell>
        </row>
        <row r="30">
          <cell r="J30" t="str">
            <v>Objective 3, SDA 8</v>
          </cell>
        </row>
        <row r="31">
          <cell r="J31" t="str">
            <v>Objective 3, SDA 9</v>
          </cell>
        </row>
        <row r="32">
          <cell r="J32" t="str">
            <v>Objective 3, SDA 10</v>
          </cell>
        </row>
        <row r="33">
          <cell r="J33" t="str">
            <v>Objective 4, SDA 1</v>
          </cell>
        </row>
        <row r="34">
          <cell r="J34" t="str">
            <v>Objective 4, SDA 2</v>
          </cell>
        </row>
        <row r="35">
          <cell r="J35" t="str">
            <v>Objective 4, SDA 3</v>
          </cell>
        </row>
        <row r="36">
          <cell r="J36" t="str">
            <v>Objective 4, SDA 4</v>
          </cell>
        </row>
        <row r="37">
          <cell r="J37" t="str">
            <v>Objective 4, SDA 5</v>
          </cell>
        </row>
        <row r="38">
          <cell r="J38" t="str">
            <v>Objective 4, SDA 6</v>
          </cell>
        </row>
        <row r="39">
          <cell r="J39" t="str">
            <v>Objective 4, SDA 7</v>
          </cell>
        </row>
        <row r="40">
          <cell r="J40" t="str">
            <v>Objective 4, SDA 8</v>
          </cell>
        </row>
        <row r="41">
          <cell r="J41" t="str">
            <v>Objective 4, SDA 9</v>
          </cell>
        </row>
        <row r="42">
          <cell r="J42" t="str">
            <v>Objective 4, SDA 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Long-term project staff"/>
      <sheetName val="Short Term Technical Assistance"/>
      <sheetName val="Travel"/>
      <sheetName val="Other Direct Costs"/>
      <sheetName val="Allowances"/>
      <sheetName val="EDP"/>
      <sheetName val="formu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3">
          <cell r="B3">
            <v>1.0349999999999999</v>
          </cell>
        </row>
        <row r="4">
          <cell r="B4">
            <v>1.3358000000000001</v>
          </cell>
        </row>
        <row r="6">
          <cell r="B6">
            <v>1.1437999999999999</v>
          </cell>
        </row>
        <row r="11">
          <cell r="B11">
            <v>1.1737</v>
          </cell>
        </row>
        <row r="12">
          <cell r="B12">
            <v>1.49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SF 33"/>
      <sheetName val="Table 15-2 Summary"/>
      <sheetName val="Win &amp; Loss Rep."/>
      <sheetName val="W&amp;L"/>
      <sheetName val="Internal Budget Summary"/>
      <sheetName val="Gross Margin"/>
      <sheetName val="Sheet1"/>
      <sheetName val="Summary_DAI"/>
      <sheetName val="CLIN Summary_DAI"/>
      <sheetName val="Assumptions"/>
      <sheetName val="Detailed Estimate"/>
      <sheetName val="Labor"/>
      <sheetName val="Fringe"/>
      <sheetName val="Overhead"/>
      <sheetName val="Labor_by Year"/>
      <sheetName val="Labor by Year"/>
      <sheetName val="Labor by CLIN"/>
      <sheetName val="Allowances"/>
      <sheetName val="Travel"/>
      <sheetName val="Other Costs"/>
      <sheetName val="Subcontractor_Summary"/>
      <sheetName val="Abt_by Year"/>
      <sheetName val="Abt_by CLIN"/>
      <sheetName val="CDR_by Year"/>
      <sheetName val="CDR_by CLIN"/>
      <sheetName val="HMM_By Year"/>
      <sheetName val="HMM_By CLIN"/>
      <sheetName val="IDE by Year"/>
      <sheetName val="IDE by CLIN"/>
      <sheetName val="IIE by Year"/>
      <sheetName val="IIE by CLIN"/>
      <sheetName val="SI_by Year"/>
      <sheetName val="SI_by CLIN"/>
      <sheetName val="TMN by Year"/>
      <sheetName val="TRG_By Year"/>
      <sheetName val="TRG_By CLIN"/>
      <sheetName val="UI_by Year"/>
      <sheetName val="UI_by CLIN"/>
      <sheetName val="Computer Equipment"/>
      <sheetName val="Office Equipment "/>
      <sheetName val="Workshops, etc. "/>
      <sheetName val="Profitability (7% fee)"/>
      <sheetName val="Vendor Selection"/>
      <sheetName val="Excise Tax"/>
      <sheetName val="Markups"/>
      <sheetName val="IQC Labor Rates"/>
      <sheetName val="Module2"/>
      <sheetName val="Report_dialog"/>
      <sheetName val="EZ_VB"/>
      <sheetName val="Main_VB"/>
    </sheetNames>
    <sheetDataSet>
      <sheetData sheetId="0"/>
      <sheetData sheetId="1"/>
      <sheetData sheetId="2"/>
      <sheetData sheetId="3"/>
      <sheetData sheetId="4" refreshError="1">
        <row r="2">
          <cell r="A2" t="str">
            <v>Afghanistan</v>
          </cell>
          <cell r="F2" t="str">
            <v>T&amp;M</v>
          </cell>
          <cell r="H2" t="str">
            <v>Proposal Submitted</v>
          </cell>
          <cell r="I2" t="str">
            <v>USAID</v>
          </cell>
        </row>
        <row r="3">
          <cell r="A3" t="str">
            <v>Albania</v>
          </cell>
          <cell r="D3" t="str">
            <v>Open Award</v>
          </cell>
          <cell r="F3" t="str">
            <v>CPFF</v>
          </cell>
          <cell r="H3" t="str">
            <v>BAFO</v>
          </cell>
          <cell r="I3" t="str">
            <v>DfID</v>
          </cell>
        </row>
        <row r="4">
          <cell r="A4" t="str">
            <v>Algeria</v>
          </cell>
          <cell r="D4" t="str">
            <v>Open Award</v>
          </cell>
          <cell r="F4" t="str">
            <v>Morocco</v>
          </cell>
          <cell r="H4" t="str">
            <v>BAFO</v>
          </cell>
          <cell r="I4" t="str">
            <v>World Bank</v>
          </cell>
        </row>
        <row r="5">
          <cell r="A5" t="str">
            <v>Andora</v>
          </cell>
          <cell r="D5" t="str">
            <v>IQC</v>
          </cell>
          <cell r="F5" t="str">
            <v>Coop.ag</v>
          </cell>
          <cell r="H5" t="str">
            <v>Lost</v>
          </cell>
          <cell r="I5" t="str">
            <v>ADB</v>
          </cell>
        </row>
        <row r="6">
          <cell r="A6" t="str">
            <v>Angola</v>
          </cell>
          <cell r="D6" t="str">
            <v>Add-On</v>
          </cell>
          <cell r="F6" t="str">
            <v>FP</v>
          </cell>
          <cell r="I6" t="str">
            <v>Host Country</v>
          </cell>
        </row>
        <row r="7">
          <cell r="A7" t="str">
            <v>Anguilla</v>
          </cell>
          <cell r="D7" t="str">
            <v>Non-USAID</v>
          </cell>
          <cell r="F7" t="str">
            <v>IQC/T&amp;M</v>
          </cell>
          <cell r="I7" t="str">
            <v>Private</v>
          </cell>
        </row>
        <row r="8">
          <cell r="A8" t="str">
            <v>Antigua</v>
          </cell>
          <cell r="D8" t="str">
            <v>Unsolicited</v>
          </cell>
          <cell r="F8" t="str">
            <v>IQC/Coop.ag</v>
          </cell>
          <cell r="I8" t="str">
            <v>EU</v>
          </cell>
        </row>
        <row r="9">
          <cell r="A9" t="str">
            <v>Argentina</v>
          </cell>
          <cell r="I9" t="str">
            <v>EBRD</v>
          </cell>
        </row>
        <row r="10">
          <cell r="A10" t="str">
            <v>Armenia</v>
          </cell>
          <cell r="I10" t="str">
            <v>EU</v>
          </cell>
        </row>
        <row r="11">
          <cell r="A11" t="str">
            <v>Azerbaijan</v>
          </cell>
          <cell r="D11" t="str">
            <v>Prime</v>
          </cell>
          <cell r="I11" t="str">
            <v>KfW</v>
          </cell>
        </row>
        <row r="12">
          <cell r="A12" t="str">
            <v>Bahamas</v>
          </cell>
          <cell r="D12" t="str">
            <v>Sub</v>
          </cell>
          <cell r="I12" t="str">
            <v>SIDA</v>
          </cell>
        </row>
        <row r="13">
          <cell r="A13" t="str">
            <v>Bahrain</v>
          </cell>
          <cell r="I13" t="str">
            <v>DANIDA</v>
          </cell>
        </row>
        <row r="14">
          <cell r="A14" t="str">
            <v>Bangladesh</v>
          </cell>
          <cell r="I14" t="str">
            <v>GTZ</v>
          </cell>
        </row>
        <row r="15">
          <cell r="A15" t="str">
            <v>Barbados</v>
          </cell>
          <cell r="I15" t="str">
            <v>ODPM</v>
          </cell>
        </row>
        <row r="16">
          <cell r="A16" t="str">
            <v>Belarus</v>
          </cell>
          <cell r="I16" t="str">
            <v>Other</v>
          </cell>
        </row>
        <row r="17">
          <cell r="A17" t="str">
            <v>Belize</v>
          </cell>
        </row>
        <row r="18">
          <cell r="A18" t="str">
            <v>Benin</v>
          </cell>
        </row>
        <row r="19">
          <cell r="A19" t="str">
            <v>Bermuda</v>
          </cell>
        </row>
        <row r="20">
          <cell r="A20" t="str">
            <v>Bhutan</v>
          </cell>
        </row>
        <row r="21">
          <cell r="A21" t="str">
            <v>Bolivia</v>
          </cell>
        </row>
        <row r="22">
          <cell r="A22" t="str">
            <v>Bosnia and Hercegovina</v>
          </cell>
        </row>
        <row r="23">
          <cell r="A23" t="str">
            <v>Botswana</v>
          </cell>
        </row>
        <row r="24">
          <cell r="A24" t="str">
            <v>Brazil</v>
          </cell>
        </row>
        <row r="25">
          <cell r="A25" t="str">
            <v>Bulgaria</v>
          </cell>
        </row>
        <row r="26">
          <cell r="A26" t="str">
            <v>Burkina Faso</v>
          </cell>
        </row>
        <row r="27">
          <cell r="A27" t="str">
            <v>Burma</v>
          </cell>
        </row>
        <row r="28">
          <cell r="A28" t="str">
            <v>Burundi</v>
          </cell>
        </row>
        <row r="29">
          <cell r="A29" t="str">
            <v>Cambodia</v>
          </cell>
        </row>
        <row r="30">
          <cell r="A30" t="str">
            <v>Cameroon</v>
          </cell>
        </row>
        <row r="31">
          <cell r="A31" t="str">
            <v>Cape Verde</v>
          </cell>
        </row>
        <row r="32">
          <cell r="A32" t="str">
            <v>Cayman Islands</v>
          </cell>
        </row>
        <row r="33">
          <cell r="A33" t="str">
            <v>Central African Republic</v>
          </cell>
        </row>
        <row r="34">
          <cell r="A34" t="str">
            <v>Chad</v>
          </cell>
        </row>
        <row r="35">
          <cell r="A35" t="str">
            <v>Chile</v>
          </cell>
        </row>
        <row r="36">
          <cell r="A36" t="str">
            <v>China</v>
          </cell>
        </row>
        <row r="37">
          <cell r="A37" t="str">
            <v>Colombia</v>
          </cell>
        </row>
        <row r="38">
          <cell r="A38" t="str">
            <v>Comoros</v>
          </cell>
        </row>
        <row r="39">
          <cell r="A39" t="str">
            <v>Congo</v>
          </cell>
        </row>
        <row r="40">
          <cell r="A40" t="str">
            <v>Cook Islands</v>
          </cell>
        </row>
        <row r="41">
          <cell r="A41" t="str">
            <v>Costa Rica</v>
          </cell>
        </row>
        <row r="42">
          <cell r="A42" t="str">
            <v>CoteD'Ivoire</v>
          </cell>
        </row>
        <row r="43">
          <cell r="A43" t="str">
            <v>Croatia</v>
          </cell>
        </row>
        <row r="44">
          <cell r="A44" t="str">
            <v>Cuba</v>
          </cell>
        </row>
        <row r="45">
          <cell r="A45" t="str">
            <v>Cyprus, Northern</v>
          </cell>
        </row>
        <row r="46">
          <cell r="A46" t="str">
            <v>Czech Repulblic</v>
          </cell>
        </row>
        <row r="47">
          <cell r="A47" t="str">
            <v>Djibouti</v>
          </cell>
        </row>
        <row r="48">
          <cell r="A48" t="str">
            <v>Dominica</v>
          </cell>
        </row>
        <row r="49">
          <cell r="A49" t="str">
            <v>Dominican Republic</v>
          </cell>
        </row>
        <row r="50">
          <cell r="A50" t="str">
            <v>East Timor</v>
          </cell>
        </row>
        <row r="51">
          <cell r="A51" t="str">
            <v>Ecuador</v>
          </cell>
        </row>
        <row r="52">
          <cell r="A52" t="str">
            <v xml:space="preserve">Egypt </v>
          </cell>
        </row>
        <row r="53">
          <cell r="A53" t="str">
            <v>El Salvador</v>
          </cell>
        </row>
        <row r="54">
          <cell r="A54" t="str">
            <v>Eritrea</v>
          </cell>
        </row>
        <row r="55">
          <cell r="A55" t="str">
            <v>Estonia</v>
          </cell>
        </row>
        <row r="56">
          <cell r="A56" t="str">
            <v>Ethiopia</v>
          </cell>
        </row>
        <row r="57">
          <cell r="A57" t="str">
            <v>Fiji</v>
          </cell>
        </row>
        <row r="58">
          <cell r="A58" t="str">
            <v>French Guiana</v>
          </cell>
        </row>
        <row r="59">
          <cell r="A59" t="str">
            <v>Gabon</v>
          </cell>
        </row>
        <row r="60">
          <cell r="A60" t="str">
            <v>Gambia, The</v>
          </cell>
        </row>
        <row r="61">
          <cell r="A61" t="str">
            <v>Georgia</v>
          </cell>
        </row>
        <row r="62">
          <cell r="A62" t="str">
            <v>Ghana</v>
          </cell>
        </row>
        <row r="63">
          <cell r="A63" t="str">
            <v>Gilbert and Ellice Islands</v>
          </cell>
        </row>
        <row r="64">
          <cell r="A64" t="str">
            <v>Grenada</v>
          </cell>
        </row>
        <row r="65">
          <cell r="A65" t="str">
            <v>Guadeloupe</v>
          </cell>
        </row>
        <row r="66">
          <cell r="A66" t="str">
            <v>Guatemala</v>
          </cell>
        </row>
        <row r="67">
          <cell r="A67" t="str">
            <v>Guinea</v>
          </cell>
        </row>
        <row r="68">
          <cell r="A68" t="str">
            <v>Guinea Bissua</v>
          </cell>
        </row>
        <row r="69">
          <cell r="A69" t="str">
            <v>Guyana</v>
          </cell>
        </row>
        <row r="70">
          <cell r="A70" t="str">
            <v>Haiti</v>
          </cell>
        </row>
        <row r="71">
          <cell r="A71" t="str">
            <v>Honduras</v>
          </cell>
        </row>
        <row r="72">
          <cell r="A72" t="str">
            <v>Hungary</v>
          </cell>
        </row>
        <row r="73">
          <cell r="A73" t="str">
            <v>India</v>
          </cell>
        </row>
        <row r="74">
          <cell r="A74" t="str">
            <v>Indonesia</v>
          </cell>
        </row>
        <row r="75">
          <cell r="A75" t="str">
            <v>Iran</v>
          </cell>
        </row>
        <row r="76">
          <cell r="A76" t="str">
            <v>Iraq</v>
          </cell>
        </row>
        <row r="77">
          <cell r="A77" t="str">
            <v>Ireland, Northern</v>
          </cell>
        </row>
        <row r="78">
          <cell r="A78" t="str">
            <v>Jamaica</v>
          </cell>
        </row>
        <row r="79">
          <cell r="A79" t="str">
            <v>Jordan</v>
          </cell>
        </row>
        <row r="80">
          <cell r="A80" t="str">
            <v>Kazakhstan</v>
          </cell>
        </row>
        <row r="81">
          <cell r="A81" t="str">
            <v>Kenya</v>
          </cell>
        </row>
        <row r="82">
          <cell r="A82" t="str">
            <v>Kiribati</v>
          </cell>
        </row>
        <row r="83">
          <cell r="A83" t="str">
            <v>Korea, North</v>
          </cell>
        </row>
        <row r="84">
          <cell r="A84" t="str">
            <v>Korea, South</v>
          </cell>
        </row>
        <row r="85">
          <cell r="A85" t="str">
            <v>Kosovo</v>
          </cell>
        </row>
        <row r="86">
          <cell r="A86" t="str">
            <v>Kyrgyzstan</v>
          </cell>
        </row>
        <row r="87">
          <cell r="A87" t="str">
            <v>Laos</v>
          </cell>
        </row>
        <row r="88">
          <cell r="A88" t="str">
            <v>Latvia</v>
          </cell>
        </row>
        <row r="89">
          <cell r="A89" t="str">
            <v>Lebanon</v>
          </cell>
        </row>
        <row r="90">
          <cell r="A90" t="str">
            <v>Lesotho</v>
          </cell>
        </row>
        <row r="91">
          <cell r="A91" t="str">
            <v>Liberia</v>
          </cell>
        </row>
        <row r="92">
          <cell r="A92" t="str">
            <v>Libya</v>
          </cell>
        </row>
        <row r="93">
          <cell r="A93" t="str">
            <v>Lithuania</v>
          </cell>
        </row>
        <row r="94">
          <cell r="A94" t="str">
            <v>Macau</v>
          </cell>
        </row>
        <row r="95">
          <cell r="A95" t="str">
            <v>Macedonia</v>
          </cell>
        </row>
        <row r="96">
          <cell r="A96" t="str">
            <v>Madagascar</v>
          </cell>
        </row>
        <row r="97">
          <cell r="A97" t="str">
            <v>Malawi</v>
          </cell>
        </row>
        <row r="98">
          <cell r="A98" t="str">
            <v>Malaya</v>
          </cell>
        </row>
        <row r="99">
          <cell r="A99" t="str">
            <v>Malaysia</v>
          </cell>
        </row>
        <row r="100">
          <cell r="A100" t="str">
            <v>Maldives</v>
          </cell>
        </row>
        <row r="101">
          <cell r="A101" t="str">
            <v>Mali</v>
          </cell>
        </row>
        <row r="102">
          <cell r="A102" t="str">
            <v>Marshall Islands</v>
          </cell>
        </row>
        <row r="103">
          <cell r="A103" t="str">
            <v>Martinique</v>
          </cell>
        </row>
        <row r="104">
          <cell r="A104" t="str">
            <v>Mauritania</v>
          </cell>
        </row>
        <row r="105">
          <cell r="A105" t="str">
            <v>Mauritius</v>
          </cell>
        </row>
        <row r="106">
          <cell r="A106" t="str">
            <v>Mexico</v>
          </cell>
        </row>
        <row r="107">
          <cell r="A107" t="str">
            <v>Micronesia</v>
          </cell>
        </row>
        <row r="108">
          <cell r="A108" t="str">
            <v>Moldova</v>
          </cell>
        </row>
        <row r="109">
          <cell r="A109" t="str">
            <v>Mongolia</v>
          </cell>
        </row>
        <row r="110">
          <cell r="A110" t="str">
            <v>Montenegro</v>
          </cell>
        </row>
        <row r="111">
          <cell r="A111" t="str">
            <v>Montserrat</v>
          </cell>
        </row>
        <row r="112">
          <cell r="A112" t="str">
            <v>Morocco</v>
          </cell>
        </row>
        <row r="113">
          <cell r="A113" t="str">
            <v>Mozambique</v>
          </cell>
        </row>
        <row r="114">
          <cell r="A114" t="str">
            <v>Namibia</v>
          </cell>
        </row>
        <row r="115">
          <cell r="A115" t="str">
            <v>Naura</v>
          </cell>
        </row>
        <row r="116">
          <cell r="A116" t="str">
            <v>Nepal</v>
          </cell>
        </row>
        <row r="117">
          <cell r="A117" t="str">
            <v>New Caledonia</v>
          </cell>
        </row>
        <row r="118">
          <cell r="A118" t="str">
            <v>Nicaragua</v>
          </cell>
        </row>
        <row r="119">
          <cell r="A119" t="str">
            <v>Niger</v>
          </cell>
        </row>
        <row r="120">
          <cell r="A120" t="str">
            <v>Nigeria</v>
          </cell>
        </row>
        <row r="121">
          <cell r="A121" t="str">
            <v>Niue</v>
          </cell>
        </row>
        <row r="122">
          <cell r="A122" t="str">
            <v>Oman</v>
          </cell>
        </row>
        <row r="123">
          <cell r="A123" t="str">
            <v>Pakistan</v>
          </cell>
        </row>
        <row r="124">
          <cell r="A124" t="str">
            <v>Panama</v>
          </cell>
        </row>
        <row r="125">
          <cell r="A125" t="str">
            <v>Papua New Guinea</v>
          </cell>
        </row>
        <row r="126">
          <cell r="A126" t="str">
            <v>Paraguay</v>
          </cell>
        </row>
        <row r="127">
          <cell r="A127" t="str">
            <v>Peru</v>
          </cell>
        </row>
        <row r="128">
          <cell r="A128" t="str">
            <v>Philippines</v>
          </cell>
        </row>
        <row r="129">
          <cell r="A129" t="str">
            <v>Poland</v>
          </cell>
        </row>
        <row r="130">
          <cell r="A130" t="str">
            <v>Qatar</v>
          </cell>
        </row>
        <row r="131">
          <cell r="A131" t="str">
            <v>Regional - Caribbean</v>
          </cell>
        </row>
        <row r="132">
          <cell r="A132" t="str">
            <v>Regional - Caucasus</v>
          </cell>
        </row>
        <row r="133">
          <cell r="A133" t="str">
            <v>Regional - Central Africa</v>
          </cell>
        </row>
        <row r="134">
          <cell r="A134" t="str">
            <v>Regional - Central America</v>
          </cell>
        </row>
        <row r="135">
          <cell r="A135" t="str">
            <v>Regional - Central Asia</v>
          </cell>
        </row>
        <row r="136">
          <cell r="A136" t="str">
            <v>Regional - East Africa</v>
          </cell>
        </row>
        <row r="137">
          <cell r="A137" t="str">
            <v>Regional - East Asia</v>
          </cell>
        </row>
        <row r="138">
          <cell r="A138" t="str">
            <v>Regional - Eastern Europe</v>
          </cell>
        </row>
        <row r="139">
          <cell r="A139" t="str">
            <v>Regional - Latin America</v>
          </cell>
        </row>
        <row r="140">
          <cell r="A140" t="str">
            <v>Regional - Middle East</v>
          </cell>
        </row>
        <row r="141">
          <cell r="A141" t="str">
            <v>Regional - Pacific</v>
          </cell>
        </row>
        <row r="142">
          <cell r="A142" t="str">
            <v>Regional - South Africa</v>
          </cell>
        </row>
        <row r="143">
          <cell r="A143" t="str">
            <v>Regional - South America</v>
          </cell>
        </row>
        <row r="144">
          <cell r="A144" t="str">
            <v>Regional - West Africa</v>
          </cell>
        </row>
        <row r="145">
          <cell r="A145" t="str">
            <v>Regional - Western Europe</v>
          </cell>
        </row>
        <row r="146">
          <cell r="A146" t="str">
            <v xml:space="preserve">Romania </v>
          </cell>
        </row>
        <row r="147">
          <cell r="A147" t="str">
            <v>Russia</v>
          </cell>
        </row>
        <row r="148">
          <cell r="A148" t="str">
            <v>Rwanda</v>
          </cell>
        </row>
        <row r="149">
          <cell r="A149" t="str">
            <v>Saint Helena</v>
          </cell>
        </row>
        <row r="150">
          <cell r="A150" t="str">
            <v>Saint Kitts and Nevis</v>
          </cell>
        </row>
        <row r="151">
          <cell r="A151" t="str">
            <v>Saint Lucia</v>
          </cell>
        </row>
        <row r="152">
          <cell r="A152" t="str">
            <v>Saint Martin</v>
          </cell>
        </row>
        <row r="153">
          <cell r="A153" t="str">
            <v>Saint Pierre and Miquelon</v>
          </cell>
        </row>
        <row r="154">
          <cell r="A154" t="str">
            <v>Saint Vincent and the Grenadines</v>
          </cell>
        </row>
        <row r="155">
          <cell r="A155" t="str">
            <v>Samoa</v>
          </cell>
        </row>
        <row r="156">
          <cell r="A156" t="str">
            <v>Sao Tome and Principe</v>
          </cell>
        </row>
        <row r="157">
          <cell r="A157" t="str">
            <v>Saudi Arabia</v>
          </cell>
        </row>
        <row r="158">
          <cell r="A158" t="str">
            <v>Senegal</v>
          </cell>
        </row>
        <row r="159">
          <cell r="A159" t="str">
            <v>Serbia</v>
          </cell>
        </row>
        <row r="160">
          <cell r="A160" t="str">
            <v>Seychelles</v>
          </cell>
        </row>
        <row r="161">
          <cell r="A161" t="str">
            <v>Sierra Leone</v>
          </cell>
        </row>
        <row r="162">
          <cell r="A162" t="str">
            <v>Slovakia</v>
          </cell>
        </row>
        <row r="163">
          <cell r="A163" t="str">
            <v>Slovenia</v>
          </cell>
        </row>
        <row r="164">
          <cell r="A164" t="str">
            <v>Solomon Islands</v>
          </cell>
        </row>
        <row r="165">
          <cell r="A165" t="str">
            <v>Somalia</v>
          </cell>
        </row>
        <row r="166">
          <cell r="A166" t="str">
            <v>South Africa</v>
          </cell>
        </row>
        <row r="167">
          <cell r="A167" t="str">
            <v>Sri Lanka</v>
          </cell>
        </row>
        <row r="168">
          <cell r="A168" t="str">
            <v>Sudan</v>
          </cell>
        </row>
        <row r="169">
          <cell r="A169" t="str">
            <v>Suriname</v>
          </cell>
        </row>
        <row r="170">
          <cell r="A170" t="str">
            <v>Swaziland</v>
          </cell>
        </row>
        <row r="171">
          <cell r="A171" t="str">
            <v>Syria</v>
          </cell>
        </row>
        <row r="172">
          <cell r="A172" t="str">
            <v>Tahiti</v>
          </cell>
        </row>
        <row r="173">
          <cell r="A173" t="str">
            <v>Tajikistan</v>
          </cell>
        </row>
        <row r="174">
          <cell r="A174" t="str">
            <v>Tanzania</v>
          </cell>
        </row>
        <row r="175">
          <cell r="A175" t="str">
            <v>Thailand</v>
          </cell>
        </row>
        <row r="176">
          <cell r="A176" t="str">
            <v>Togo</v>
          </cell>
        </row>
        <row r="177">
          <cell r="A177" t="str">
            <v>Tonga</v>
          </cell>
        </row>
        <row r="178">
          <cell r="A178" t="str">
            <v>Trinidad and Tobago</v>
          </cell>
        </row>
        <row r="179">
          <cell r="A179" t="str">
            <v>Tunisia</v>
          </cell>
        </row>
        <row r="180">
          <cell r="A180" t="str">
            <v>Turkey</v>
          </cell>
        </row>
        <row r="181">
          <cell r="A181" t="str">
            <v>Turkmenistan</v>
          </cell>
        </row>
        <row r="182">
          <cell r="A182" t="str">
            <v>Turks and Caicos Islands</v>
          </cell>
        </row>
        <row r="183">
          <cell r="A183" t="str">
            <v>Tuvalu</v>
          </cell>
        </row>
        <row r="184">
          <cell r="A184" t="str">
            <v>Uganda</v>
          </cell>
        </row>
        <row r="185">
          <cell r="A185" t="str">
            <v>Ukraine</v>
          </cell>
        </row>
        <row r="186">
          <cell r="A186" t="str">
            <v>United Arab Emirates</v>
          </cell>
        </row>
        <row r="187">
          <cell r="A187" t="str">
            <v>Uruguay</v>
          </cell>
        </row>
        <row r="188">
          <cell r="A188" t="str">
            <v>Uzbekistan</v>
          </cell>
        </row>
        <row r="189">
          <cell r="A189" t="str">
            <v>Vanuatu</v>
          </cell>
        </row>
        <row r="190">
          <cell r="A190" t="str">
            <v>Venezuela</v>
          </cell>
        </row>
        <row r="191">
          <cell r="A191" t="str">
            <v>Vietnam</v>
          </cell>
        </row>
        <row r="192">
          <cell r="A192" t="str">
            <v>West Bank/Gaza</v>
          </cell>
        </row>
        <row r="193">
          <cell r="A193" t="str">
            <v>Western Sahara</v>
          </cell>
        </row>
        <row r="194">
          <cell r="A194" t="str">
            <v>Worldwide</v>
          </cell>
        </row>
        <row r="195">
          <cell r="A195" t="str">
            <v>Yemen</v>
          </cell>
        </row>
        <row r="196">
          <cell r="A196" t="str">
            <v>Zambia</v>
          </cell>
        </row>
        <row r="197">
          <cell r="A197" t="str">
            <v>Zanzibar</v>
          </cell>
        </row>
        <row r="198">
          <cell r="A198" t="str">
            <v>Zimbabwe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/>
      <sheetData sheetId="49" refreshError="1"/>
      <sheetData sheetId="5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Definitions"/>
      <sheetName val="Title sheet"/>
      <sheetName val="General assumptions"/>
      <sheetName val="Detailed assumptions"/>
      <sheetName val="General instructions"/>
      <sheetName val="Detailed budget- Year 1"/>
      <sheetName val="Detailed budget- Year 2"/>
      <sheetName val="Detailed budget-Year 3, 4 and 5"/>
      <sheetName val="5 Year Budget"/>
      <sheetName val="Summary"/>
    </sheetNames>
    <sheetDataSet>
      <sheetData sheetId="0">
        <row r="3">
          <cell r="F3" t="str">
            <v>Human Resources</v>
          </cell>
        </row>
        <row r="4">
          <cell r="F4" t="str">
            <v>Technical &amp; Management Assistance</v>
          </cell>
        </row>
        <row r="5">
          <cell r="F5" t="str">
            <v>Training</v>
          </cell>
        </row>
        <row r="6">
          <cell r="F6" t="str">
            <v>Health Products and Health Equipment</v>
          </cell>
        </row>
        <row r="7">
          <cell r="F7" t="str">
            <v>Pharmaceutical Products (Medicines)</v>
          </cell>
        </row>
        <row r="8">
          <cell r="F8" t="str">
            <v>Procurement and Supply Management Costs (PSM)</v>
          </cell>
        </row>
        <row r="9">
          <cell r="F9" t="str">
            <v>Infrastructure and Other Equipment</v>
          </cell>
        </row>
        <row r="10">
          <cell r="F10" t="str">
            <v>Communication Materials</v>
          </cell>
        </row>
        <row r="11">
          <cell r="F11" t="str">
            <v>Monitoring and Evaluation (M&amp;E)</v>
          </cell>
        </row>
        <row r="12">
          <cell r="F12" t="str">
            <v>Living Support to Clients/Target Population</v>
          </cell>
        </row>
        <row r="13">
          <cell r="F13" t="str">
            <v>Planning and Administration</v>
          </cell>
        </row>
        <row r="14">
          <cell r="F14" t="str">
            <v>Overheads</v>
          </cell>
        </row>
        <row r="15">
          <cell r="F15" t="str">
            <v>Other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view="pageBreakPreview" zoomScaleNormal="75" zoomScaleSheetLayoutView="100" zoomScalePageLayoutView="75" workbookViewId="0">
      <pane ySplit="4" topLeftCell="A5" activePane="bottomLeft" state="frozen"/>
      <selection pane="bottomLeft" activeCell="C3" sqref="C3:C4"/>
    </sheetView>
  </sheetViews>
  <sheetFormatPr baseColWidth="10" defaultColWidth="8.83203125" defaultRowHeight="15" x14ac:dyDescent="0"/>
  <cols>
    <col min="1" max="1" width="11" style="9" customWidth="1"/>
    <col min="2" max="2" width="74.1640625" style="9" customWidth="1"/>
    <col min="3" max="3" width="15.5" style="105" customWidth="1"/>
    <col min="4" max="4" width="15.33203125" style="105" customWidth="1"/>
    <col min="5" max="5" width="16.5" style="105" customWidth="1"/>
    <col min="6" max="6" width="12.5" style="60" customWidth="1"/>
    <col min="7" max="7" width="14" style="62" customWidth="1"/>
    <col min="8" max="8" width="8.83203125" style="9"/>
    <col min="9" max="9" width="12.33203125" style="9" bestFit="1" customWidth="1"/>
    <col min="10" max="16384" width="8.83203125" style="9"/>
  </cols>
  <sheetData>
    <row r="1" spans="1:7">
      <c r="A1" s="12" t="str">
        <f>'Program Detail'!A1</f>
        <v>INSERT PARTNER NAME</v>
      </c>
    </row>
    <row r="2" spans="1:7">
      <c r="A2" s="12" t="str">
        <f>'Program Detail'!A2</f>
        <v>Insert Project Name</v>
      </c>
    </row>
    <row r="3" spans="1:7">
      <c r="A3" s="259" t="s">
        <v>17</v>
      </c>
      <c r="B3" s="257"/>
      <c r="C3" s="251" t="str">
        <f>'Program Detail'!M4</f>
        <v>DONOR Total</v>
      </c>
      <c r="D3" s="253" t="s">
        <v>35</v>
      </c>
      <c r="E3" s="253" t="s">
        <v>12</v>
      </c>
    </row>
    <row r="4" spans="1:7">
      <c r="A4" s="259" t="s">
        <v>24</v>
      </c>
      <c r="B4" s="257"/>
      <c r="C4" s="252"/>
      <c r="D4" s="252"/>
      <c r="E4" s="252"/>
    </row>
    <row r="5" spans="1:7">
      <c r="A5" s="254"/>
      <c r="B5" s="255"/>
      <c r="C5" s="255"/>
      <c r="D5" s="255"/>
      <c r="E5" s="255"/>
    </row>
    <row r="6" spans="1:7">
      <c r="A6" s="256" t="str">
        <f>'Program Detail'!A6:B6</f>
        <v>I.  Personnel</v>
      </c>
      <c r="B6" s="256"/>
      <c r="C6" s="257"/>
      <c r="D6" s="257"/>
      <c r="E6" s="257"/>
    </row>
    <row r="7" spans="1:7">
      <c r="A7" s="258" t="str">
        <f>'Program Detail'!B29</f>
        <v>Subtotal Personnel</v>
      </c>
      <c r="B7" s="258"/>
      <c r="C7" s="94">
        <f>'Program Detail'!M29</f>
        <v>0</v>
      </c>
      <c r="D7" s="94">
        <f>'Program Detail'!N29</f>
        <v>0</v>
      </c>
      <c r="E7" s="95">
        <f>'Program Detail'!O29</f>
        <v>0</v>
      </c>
      <c r="F7" s="61" t="e">
        <f>C7/$C$32</f>
        <v>#DIV/0!</v>
      </c>
      <c r="G7" s="136">
        <f>C7</f>
        <v>0</v>
      </c>
    </row>
    <row r="8" spans="1:7">
      <c r="A8" s="260"/>
      <c r="B8" s="255"/>
      <c r="C8" s="255"/>
      <c r="D8" s="255"/>
      <c r="E8" s="255"/>
      <c r="F8" s="61"/>
      <c r="G8" s="63"/>
    </row>
    <row r="9" spans="1:7">
      <c r="A9" s="256" t="str">
        <f>'Program Detail'!A30</f>
        <v>II.  Fringe Benefits &amp; Allowances</v>
      </c>
      <c r="B9" s="256"/>
      <c r="C9" s="257"/>
      <c r="D9" s="257"/>
      <c r="E9" s="257"/>
      <c r="F9" s="61"/>
      <c r="G9" s="63"/>
    </row>
    <row r="10" spans="1:7">
      <c r="A10" s="258" t="str">
        <f>'Program Detail'!B45</f>
        <v>Subtotal Fringe Benefits &amp; Allowances</v>
      </c>
      <c r="B10" s="258"/>
      <c r="C10" s="94">
        <f>'Program Detail'!M45</f>
        <v>0</v>
      </c>
      <c r="D10" s="94">
        <f>'Program Detail'!N45</f>
        <v>0</v>
      </c>
      <c r="E10" s="95">
        <f>'Program Detail'!O45</f>
        <v>0</v>
      </c>
      <c r="F10" s="61" t="e">
        <f>C10/$C$32</f>
        <v>#DIV/0!</v>
      </c>
      <c r="G10" s="63"/>
    </row>
    <row r="11" spans="1:7">
      <c r="A11" s="260"/>
      <c r="B11" s="255"/>
      <c r="C11" s="255"/>
      <c r="D11" s="255"/>
      <c r="E11" s="255"/>
      <c r="F11" s="61"/>
      <c r="G11" s="63"/>
    </row>
    <row r="12" spans="1:7">
      <c r="A12" s="256" t="str">
        <f>'Program Detail'!A46</f>
        <v>III.  Consultants</v>
      </c>
      <c r="B12" s="256"/>
      <c r="C12" s="257"/>
      <c r="D12" s="257"/>
      <c r="E12" s="257"/>
      <c r="F12" s="61"/>
      <c r="G12" s="63"/>
    </row>
    <row r="13" spans="1:7">
      <c r="A13" s="258" t="str">
        <f>'Program Detail'!B51</f>
        <v>Subtotal Consultants</v>
      </c>
      <c r="B13" s="258"/>
      <c r="C13" s="94">
        <f>'Program Detail'!M51</f>
        <v>0</v>
      </c>
      <c r="D13" s="94">
        <f>'Program Detail'!N51</f>
        <v>0</v>
      </c>
      <c r="E13" s="95">
        <f>'Program Detail'!O51</f>
        <v>0</v>
      </c>
      <c r="F13" s="61" t="e">
        <f>C13/$C$32</f>
        <v>#DIV/0!</v>
      </c>
      <c r="G13" s="63"/>
    </row>
    <row r="14" spans="1:7">
      <c r="A14" s="260"/>
      <c r="B14" s="255"/>
      <c r="C14" s="255"/>
      <c r="D14" s="255"/>
      <c r="E14" s="255"/>
      <c r="F14" s="61"/>
      <c r="G14" s="63"/>
    </row>
    <row r="15" spans="1:7">
      <c r="A15" s="256" t="str">
        <f>'Program Detail'!A52</f>
        <v>IV.  Travel, Transportation &amp; Per Diem (see Annex A: Travel Detail)</v>
      </c>
      <c r="B15" s="256"/>
      <c r="C15" s="257"/>
      <c r="D15" s="257"/>
      <c r="E15" s="257"/>
      <c r="F15" s="61"/>
      <c r="G15" s="63"/>
    </row>
    <row r="16" spans="1:7">
      <c r="A16" s="258" t="str">
        <f>'Program Detail'!B71</f>
        <v>Subtotal Travel, Transportation &amp; Per Diem</v>
      </c>
      <c r="B16" s="258"/>
      <c r="C16" s="94">
        <f>'Program Detail'!M71</f>
        <v>0</v>
      </c>
      <c r="D16" s="94">
        <f>'Program Detail'!N71</f>
        <v>0</v>
      </c>
      <c r="E16" s="95">
        <f>'Program Detail'!O71</f>
        <v>0</v>
      </c>
      <c r="F16" s="61" t="e">
        <f>C16/$C$32</f>
        <v>#DIV/0!</v>
      </c>
      <c r="G16" s="63"/>
    </row>
    <row r="17" spans="1:7">
      <c r="A17" s="260"/>
      <c r="B17" s="255"/>
      <c r="C17" s="255"/>
      <c r="D17" s="255"/>
      <c r="E17" s="255"/>
      <c r="F17" s="61"/>
      <c r="G17" s="63"/>
    </row>
    <row r="18" spans="1:7">
      <c r="A18" s="256" t="str">
        <f>'Program Detail'!A72</f>
        <v>V.  Equipment &amp; Supplies</v>
      </c>
      <c r="B18" s="256"/>
      <c r="C18" s="257"/>
      <c r="D18" s="257"/>
      <c r="E18" s="257"/>
      <c r="F18" s="61"/>
      <c r="G18" s="63"/>
    </row>
    <row r="19" spans="1:7">
      <c r="A19" s="258" t="str">
        <f>'Program Detail'!B89</f>
        <v>Subtotal Equipment &amp; Supplies</v>
      </c>
      <c r="B19" s="258"/>
      <c r="C19" s="94">
        <f>'Program Detail'!M89</f>
        <v>0</v>
      </c>
      <c r="D19" s="94">
        <f>'Program Detail'!N89</f>
        <v>0</v>
      </c>
      <c r="E19" s="95">
        <f>'Program Detail'!O89</f>
        <v>0</v>
      </c>
      <c r="F19" s="61" t="e">
        <f>C19/$C$32</f>
        <v>#DIV/0!</v>
      </c>
      <c r="G19" s="63"/>
    </row>
    <row r="20" spans="1:7">
      <c r="A20" s="260"/>
      <c r="B20" s="255"/>
      <c r="C20" s="255"/>
      <c r="D20" s="255"/>
      <c r="E20" s="255"/>
      <c r="F20" s="61"/>
      <c r="G20" s="63"/>
    </row>
    <row r="21" spans="1:7">
      <c r="A21" s="256" t="str">
        <f>'Program Detail'!A90</f>
        <v>VI.  Contracts &amp; Subawards</v>
      </c>
      <c r="B21" s="256"/>
      <c r="C21" s="257"/>
      <c r="D21" s="257"/>
      <c r="E21" s="257"/>
      <c r="F21" s="61"/>
      <c r="G21" s="63"/>
    </row>
    <row r="22" spans="1:7">
      <c r="A22" s="258" t="str">
        <f>'Program Detail'!B97</f>
        <v>Subtotal Contracts &amp; Subawards</v>
      </c>
      <c r="B22" s="258"/>
      <c r="C22" s="94">
        <f>'Program Detail'!M97</f>
        <v>0</v>
      </c>
      <c r="D22" s="94">
        <f>'Program Detail'!N97</f>
        <v>0</v>
      </c>
      <c r="E22" s="95">
        <f>'Program Detail'!O97</f>
        <v>0</v>
      </c>
      <c r="F22" s="61" t="e">
        <f>C22/$C$32</f>
        <v>#DIV/0!</v>
      </c>
      <c r="G22" s="63"/>
    </row>
    <row r="23" spans="1:7">
      <c r="A23" s="260"/>
      <c r="B23" s="255"/>
      <c r="C23" s="255"/>
      <c r="D23" s="255"/>
      <c r="E23" s="255"/>
      <c r="F23" s="61"/>
      <c r="G23" s="63"/>
    </row>
    <row r="24" spans="1:7">
      <c r="A24" s="256" t="str">
        <f>'Program Detail'!A98</f>
        <v>VII.  Other Program Activities</v>
      </c>
      <c r="B24" s="256"/>
      <c r="C24" s="257"/>
      <c r="D24" s="257"/>
      <c r="E24" s="257"/>
      <c r="F24" s="61"/>
      <c r="G24" s="63"/>
    </row>
    <row r="25" spans="1:7">
      <c r="A25" s="258" t="str">
        <f>'Program Detail'!B102</f>
        <v>Subtotal Other Program Activities</v>
      </c>
      <c r="B25" s="258"/>
      <c r="C25" s="94">
        <f>'Program Detail'!M102</f>
        <v>0</v>
      </c>
      <c r="D25" s="94">
        <f>'Program Detail'!N102</f>
        <v>0</v>
      </c>
      <c r="E25" s="95">
        <f>'Program Detail'!O102</f>
        <v>0</v>
      </c>
      <c r="F25" s="61" t="e">
        <f>C25/$C$32</f>
        <v>#DIV/0!</v>
      </c>
      <c r="G25" s="63"/>
    </row>
    <row r="26" spans="1:7">
      <c r="A26" s="260"/>
      <c r="B26" s="255"/>
      <c r="C26" s="255"/>
      <c r="D26" s="255"/>
      <c r="E26" s="255"/>
      <c r="F26" s="61"/>
      <c r="G26" s="63"/>
    </row>
    <row r="27" spans="1:7">
      <c r="A27" s="256" t="str">
        <f>'Program Detail'!A103</f>
        <v>VIII.  Other Operating Costs</v>
      </c>
      <c r="B27" s="256"/>
      <c r="C27" s="257"/>
      <c r="D27" s="257"/>
      <c r="E27" s="257"/>
      <c r="F27" s="61"/>
      <c r="G27" s="63"/>
    </row>
    <row r="28" spans="1:7" s="10" customFormat="1">
      <c r="A28" s="258" t="str">
        <f>'Program Detail'!B114</f>
        <v>Subtotal Other Operating Costs</v>
      </c>
      <c r="B28" s="258"/>
      <c r="C28" s="94">
        <f>'Program Detail'!M114</f>
        <v>0</v>
      </c>
      <c r="D28" s="94">
        <f>'Program Detail'!N114</f>
        <v>0</v>
      </c>
      <c r="E28" s="94">
        <f>'Program Detail'!O114</f>
        <v>0</v>
      </c>
      <c r="F28" s="61" t="e">
        <f>C28/$C$32</f>
        <v>#DIV/0!</v>
      </c>
      <c r="G28" s="64"/>
    </row>
    <row r="29" spans="1:7">
      <c r="A29" s="260"/>
      <c r="B29" s="255"/>
      <c r="C29" s="255"/>
      <c r="D29" s="255"/>
      <c r="E29" s="255"/>
      <c r="F29" s="61"/>
      <c r="G29" s="63"/>
    </row>
    <row r="30" spans="1:7" s="33" customFormat="1">
      <c r="A30" s="265" t="str">
        <f>'Program Detail'!A116</f>
        <v>IX.  Total Direct Charges</v>
      </c>
      <c r="B30" s="265"/>
      <c r="C30" s="96">
        <f>'Program Detail'!M116</f>
        <v>0</v>
      </c>
      <c r="D30" s="96">
        <f>'Program Detail'!N116</f>
        <v>0</v>
      </c>
      <c r="E30" s="97">
        <f>'Program Detail'!O116</f>
        <v>0</v>
      </c>
      <c r="F30" s="61" t="e">
        <f>C30/$C$32</f>
        <v>#DIV/0!</v>
      </c>
      <c r="G30" s="65"/>
    </row>
    <row r="31" spans="1:7">
      <c r="A31" s="259" t="str">
        <f>'Program Detail'!A118</f>
        <v>X.  Indirect Charges per NICRA</v>
      </c>
      <c r="B31" s="259"/>
      <c r="C31" s="92">
        <f>'Program Detail'!M118</f>
        <v>0</v>
      </c>
      <c r="D31" s="92">
        <f>'Program Detail'!N118</f>
        <v>0</v>
      </c>
      <c r="E31" s="93">
        <f>'Program Detail'!O118</f>
        <v>0</v>
      </c>
      <c r="F31" s="61" t="e">
        <f>C31/$C$32</f>
        <v>#DIV/0!</v>
      </c>
      <c r="G31" s="66" t="e">
        <f>C31/C30</f>
        <v>#DIV/0!</v>
      </c>
    </row>
    <row r="32" spans="1:7" s="33" customFormat="1">
      <c r="A32" s="263" t="str">
        <f>'Program Detail'!B119</f>
        <v>XI.  PROGRAM TOTAL</v>
      </c>
      <c r="B32" s="264"/>
      <c r="C32" s="96">
        <f>'Program Detail'!M119</f>
        <v>0</v>
      </c>
      <c r="D32" s="96">
        <f>'Program Detail'!N119</f>
        <v>0</v>
      </c>
      <c r="E32" s="97">
        <f>'Program Detail'!O119</f>
        <v>0</v>
      </c>
      <c r="F32" s="61" t="e">
        <f>C32/$C$32</f>
        <v>#DIV/0!</v>
      </c>
      <c r="G32" s="65"/>
    </row>
    <row r="33" spans="1:5">
      <c r="A33" s="11"/>
      <c r="B33" s="12"/>
      <c r="C33" s="98"/>
      <c r="D33" s="99" t="e">
        <f>D32/E32</f>
        <v>#DIV/0!</v>
      </c>
      <c r="E33" s="100" t="s">
        <v>26</v>
      </c>
    </row>
    <row r="34" spans="1:5">
      <c r="A34" s="11"/>
      <c r="C34" s="101"/>
      <c r="D34" s="101"/>
      <c r="E34" s="101"/>
    </row>
    <row r="35" spans="1:5">
      <c r="A35" s="11"/>
      <c r="C35" s="102" t="b">
        <f>ROUND(C32,0)=ROUND('Program Detail'!M119,0)</f>
        <v>1</v>
      </c>
      <c r="D35" s="101"/>
      <c r="E35" s="102" t="b">
        <f>ROUND(E32,0)=ROUND('Program Detail'!O119,0)</f>
        <v>1</v>
      </c>
    </row>
    <row r="36" spans="1:5">
      <c r="A36" s="11"/>
      <c r="C36" s="101"/>
      <c r="D36" s="101"/>
      <c r="E36" s="101"/>
    </row>
    <row r="37" spans="1:5">
      <c r="A37" s="11"/>
      <c r="C37" s="101"/>
      <c r="D37" s="101"/>
      <c r="E37" s="101"/>
    </row>
    <row r="38" spans="1:5">
      <c r="A38" s="11"/>
      <c r="C38" s="101"/>
      <c r="D38" s="101"/>
      <c r="E38" s="101"/>
    </row>
    <row r="39" spans="1:5">
      <c r="A39" s="11"/>
      <c r="C39" s="103"/>
      <c r="D39" s="103"/>
      <c r="E39" s="103"/>
    </row>
    <row r="40" spans="1:5">
      <c r="A40" s="11"/>
      <c r="C40" s="103"/>
      <c r="D40" s="103"/>
      <c r="E40" s="103"/>
    </row>
    <row r="41" spans="1:5">
      <c r="A41" s="11"/>
      <c r="C41" s="103"/>
      <c r="D41" s="103"/>
      <c r="E41" s="103"/>
    </row>
    <row r="42" spans="1:5">
      <c r="A42" s="11"/>
      <c r="C42" s="101"/>
      <c r="D42" s="101"/>
      <c r="E42" s="101"/>
    </row>
    <row r="43" spans="1:5">
      <c r="A43" s="11"/>
      <c r="C43" s="101"/>
      <c r="D43" s="104"/>
      <c r="E43" s="101"/>
    </row>
    <row r="44" spans="1:5">
      <c r="A44" s="11"/>
      <c r="B44" s="13"/>
    </row>
    <row r="45" spans="1:5">
      <c r="A45" s="11"/>
      <c r="C45" s="101"/>
      <c r="D45" s="104"/>
      <c r="E45" s="101"/>
    </row>
    <row r="46" spans="1:5">
      <c r="A46" s="11"/>
      <c r="B46" s="14"/>
      <c r="C46" s="106"/>
      <c r="D46" s="106"/>
      <c r="E46" s="106"/>
    </row>
    <row r="47" spans="1:5">
      <c r="A47" s="11"/>
      <c r="C47" s="101"/>
      <c r="E47" s="101"/>
    </row>
    <row r="48" spans="1:5">
      <c r="A48" s="11"/>
      <c r="C48" s="107"/>
      <c r="D48" s="108"/>
      <c r="E48" s="101"/>
    </row>
    <row r="49" spans="1:5">
      <c r="A49" s="11"/>
      <c r="C49" s="101"/>
      <c r="E49" s="101"/>
    </row>
    <row r="50" spans="1:5">
      <c r="A50" s="11"/>
      <c r="C50" s="101"/>
      <c r="E50" s="101"/>
    </row>
    <row r="51" spans="1:5">
      <c r="A51" s="11"/>
      <c r="B51" s="261"/>
      <c r="C51" s="262"/>
      <c r="E51" s="101"/>
    </row>
    <row r="52" spans="1:5">
      <c r="A52" s="11"/>
      <c r="B52" s="262"/>
      <c r="C52" s="262"/>
      <c r="E52" s="101"/>
    </row>
    <row r="53" spans="1:5">
      <c r="A53" s="11"/>
      <c r="C53" s="101"/>
      <c r="E53" s="101"/>
    </row>
    <row r="54" spans="1:5">
      <c r="A54" s="11"/>
      <c r="C54" s="101"/>
      <c r="E54" s="101"/>
    </row>
    <row r="55" spans="1:5">
      <c r="A55" s="11"/>
      <c r="C55" s="101"/>
      <c r="E55" s="101"/>
    </row>
    <row r="56" spans="1:5">
      <c r="C56" s="101"/>
      <c r="E56" s="101"/>
    </row>
    <row r="57" spans="1:5">
      <c r="C57" s="101"/>
      <c r="E57" s="101"/>
    </row>
    <row r="58" spans="1:5">
      <c r="C58" s="101"/>
      <c r="E58" s="101"/>
    </row>
    <row r="59" spans="1:5">
      <c r="C59" s="101"/>
      <c r="E59" s="101"/>
    </row>
  </sheetData>
  <mergeCells count="34">
    <mergeCell ref="A22:B22"/>
    <mergeCell ref="A19:B19"/>
    <mergeCell ref="A21:E21"/>
    <mergeCell ref="A20:E20"/>
    <mergeCell ref="A15:E15"/>
    <mergeCell ref="A17:E17"/>
    <mergeCell ref="A16:B16"/>
    <mergeCell ref="B51:C52"/>
    <mergeCell ref="A23:E23"/>
    <mergeCell ref="A29:E29"/>
    <mergeCell ref="A32:B32"/>
    <mergeCell ref="A31:B31"/>
    <mergeCell ref="A25:B25"/>
    <mergeCell ref="A30:B30"/>
    <mergeCell ref="A28:B28"/>
    <mergeCell ref="A27:E27"/>
    <mergeCell ref="A24:E24"/>
    <mergeCell ref="A26:E26"/>
    <mergeCell ref="C3:C4"/>
    <mergeCell ref="D3:D4"/>
    <mergeCell ref="A5:E5"/>
    <mergeCell ref="A18:E18"/>
    <mergeCell ref="A12:E12"/>
    <mergeCell ref="A7:B7"/>
    <mergeCell ref="A9:E9"/>
    <mergeCell ref="A10:B10"/>
    <mergeCell ref="E3:E4"/>
    <mergeCell ref="A3:B3"/>
    <mergeCell ref="A11:E11"/>
    <mergeCell ref="A13:B13"/>
    <mergeCell ref="A14:E14"/>
    <mergeCell ref="A4:B4"/>
    <mergeCell ref="A6:E6"/>
    <mergeCell ref="A8:E8"/>
  </mergeCells>
  <phoneticPr fontId="0" type="noConversion"/>
  <printOptions horizontalCentered="1"/>
  <pageMargins left="0.5" right="0.5" top="1" bottom="1" header="0.56000000000000005" footer="0.25"/>
  <pageSetup scale="70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2"/>
  </sheetPr>
  <dimension ref="A1:Q130"/>
  <sheetViews>
    <sheetView tabSelected="1" view="pageBreakPreview" zoomScale="70" zoomScaleNormal="75" zoomScaleSheetLayoutView="70" zoomScalePageLayoutView="75" workbookViewId="0">
      <pane xSplit="3" ySplit="5" topLeftCell="D84" activePane="bottomRight" state="frozen"/>
      <selection pane="topRight" activeCell="D1" sqref="D1"/>
      <selection pane="bottomLeft" activeCell="A3" sqref="A3"/>
      <selection pane="bottomRight" activeCell="Q103" sqref="Q103"/>
    </sheetView>
  </sheetViews>
  <sheetFormatPr baseColWidth="10" defaultColWidth="8.83203125" defaultRowHeight="13" x14ac:dyDescent="0"/>
  <cols>
    <col min="1" max="1" width="10.33203125" style="2" bestFit="1" customWidth="1"/>
    <col min="2" max="2" width="93.33203125" style="2" bestFit="1" customWidth="1"/>
    <col min="3" max="3" width="14.1640625" style="32" customWidth="1"/>
    <col min="4" max="4" width="13.83203125" style="5" bestFit="1" customWidth="1"/>
    <col min="5" max="5" width="9.1640625" style="79" bestFit="1"/>
    <col min="6" max="6" width="11.5" style="5" bestFit="1" customWidth="1"/>
    <col min="7" max="7" width="11" style="5" bestFit="1" customWidth="1"/>
    <col min="8" max="8" width="6.5" style="5" bestFit="1" customWidth="1"/>
    <col min="9" max="9" width="12.33203125" style="5" bestFit="1" customWidth="1"/>
    <col min="10" max="10" width="11" style="5" bestFit="1" customWidth="1"/>
    <col min="11" max="11" width="5.33203125" style="5" bestFit="1" customWidth="1"/>
    <col min="12" max="12" width="12.33203125" style="5" bestFit="1" customWidth="1"/>
    <col min="13" max="13" width="13.5" style="5" bestFit="1" customWidth="1"/>
    <col min="14" max="14" width="12.5" style="5" bestFit="1" customWidth="1"/>
    <col min="15" max="15" width="11.83203125" style="5" bestFit="1" customWidth="1"/>
    <col min="16" max="16" width="15" style="56" bestFit="1" customWidth="1"/>
    <col min="17" max="17" width="10.5" style="2" bestFit="1" customWidth="1"/>
    <col min="18" max="18" width="8.83203125" style="2"/>
    <col min="19" max="19" width="12.33203125" style="2" bestFit="1" customWidth="1"/>
    <col min="20" max="16384" width="8.83203125" style="2"/>
  </cols>
  <sheetData>
    <row r="1" spans="1:16" s="113" customFormat="1" ht="12">
      <c r="A1" s="114" t="s">
        <v>56</v>
      </c>
      <c r="B1" s="109"/>
      <c r="C1" s="137" t="s">
        <v>33</v>
      </c>
      <c r="D1" s="138" t="s">
        <v>60</v>
      </c>
      <c r="E1" s="110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2"/>
    </row>
    <row r="2" spans="1:16" s="113" customFormat="1" ht="12">
      <c r="A2" s="114" t="s">
        <v>59</v>
      </c>
      <c r="B2" s="109"/>
      <c r="C2" s="137" t="s">
        <v>34</v>
      </c>
      <c r="D2" s="138" t="s">
        <v>60</v>
      </c>
      <c r="E2" s="110"/>
      <c r="F2" s="130"/>
      <c r="G2" s="111"/>
      <c r="H2" s="111"/>
      <c r="I2" s="111"/>
      <c r="J2" s="111"/>
      <c r="K2" s="111"/>
      <c r="L2" s="111"/>
      <c r="M2" s="111"/>
      <c r="N2" s="111"/>
      <c r="O2" s="111"/>
      <c r="P2" s="112"/>
    </row>
    <row r="3" spans="1:16" ht="14" thickBot="1">
      <c r="A3" s="67"/>
      <c r="B3" s="28"/>
      <c r="C3" s="55"/>
      <c r="D3" s="68"/>
    </row>
    <row r="4" spans="1:16" ht="30" customHeight="1">
      <c r="A4" s="273" t="s">
        <v>13</v>
      </c>
      <c r="B4" s="117" t="s">
        <v>11</v>
      </c>
      <c r="C4" s="124" t="s">
        <v>25</v>
      </c>
      <c r="D4" s="266" t="s">
        <v>6</v>
      </c>
      <c r="E4" s="267"/>
      <c r="F4" s="268"/>
      <c r="G4" s="266" t="s">
        <v>7</v>
      </c>
      <c r="H4" s="267"/>
      <c r="I4" s="268"/>
      <c r="J4" s="266" t="s">
        <v>20</v>
      </c>
      <c r="K4" s="267"/>
      <c r="L4" s="268"/>
      <c r="M4" s="269" t="s">
        <v>162</v>
      </c>
      <c r="N4" s="269" t="s">
        <v>35</v>
      </c>
      <c r="O4" s="269" t="s">
        <v>12</v>
      </c>
    </row>
    <row r="5" spans="1:16" ht="31.5" customHeight="1" thickBot="1">
      <c r="A5" s="274"/>
      <c r="B5" s="118" t="s">
        <v>24</v>
      </c>
      <c r="C5" s="125" t="s">
        <v>1</v>
      </c>
      <c r="D5" s="48" t="s">
        <v>19</v>
      </c>
      <c r="E5" s="80" t="s">
        <v>18</v>
      </c>
      <c r="F5" s="49" t="s">
        <v>5</v>
      </c>
      <c r="G5" s="48" t="s">
        <v>19</v>
      </c>
      <c r="H5" s="80" t="s">
        <v>18</v>
      </c>
      <c r="I5" s="49" t="s">
        <v>5</v>
      </c>
      <c r="J5" s="48" t="s">
        <v>19</v>
      </c>
      <c r="K5" s="80" t="s">
        <v>18</v>
      </c>
      <c r="L5" s="49" t="s">
        <v>5</v>
      </c>
      <c r="M5" s="270"/>
      <c r="N5" s="270"/>
      <c r="O5" s="270"/>
    </row>
    <row r="6" spans="1:16" ht="16.75" customHeight="1">
      <c r="A6" s="271" t="s">
        <v>36</v>
      </c>
      <c r="B6" s="272"/>
      <c r="C6" s="126"/>
      <c r="D6" s="39"/>
      <c r="E6" s="81"/>
      <c r="F6" s="40"/>
      <c r="G6" s="39"/>
      <c r="H6" s="82"/>
      <c r="I6" s="40"/>
      <c r="J6" s="39"/>
      <c r="K6" s="82"/>
      <c r="L6" s="40"/>
      <c r="M6" s="50"/>
      <c r="N6" s="145"/>
      <c r="O6" s="145"/>
    </row>
    <row r="7" spans="1:16" ht="16.75" customHeight="1">
      <c r="A7" s="148"/>
      <c r="B7" s="149" t="s">
        <v>87</v>
      </c>
      <c r="C7" s="150"/>
      <c r="D7" s="16"/>
      <c r="E7" s="83"/>
      <c r="F7" s="15"/>
      <c r="G7" s="16"/>
      <c r="H7" s="21"/>
      <c r="I7" s="15"/>
      <c r="J7" s="16"/>
      <c r="K7" s="21"/>
      <c r="L7" s="15"/>
      <c r="M7" s="51"/>
      <c r="N7" s="51"/>
      <c r="O7" s="51"/>
    </row>
    <row r="8" spans="1:16" ht="16.75" customHeight="1">
      <c r="A8" s="41">
        <f>MAX(A$1:$A7)+1</f>
        <v>1</v>
      </c>
      <c r="B8" s="131" t="s">
        <v>89</v>
      </c>
      <c r="C8" s="150" t="s">
        <v>0</v>
      </c>
      <c r="D8" s="16">
        <v>0</v>
      </c>
      <c r="E8" s="83">
        <v>0</v>
      </c>
      <c r="F8" s="15">
        <f>E8*D8</f>
        <v>0</v>
      </c>
      <c r="G8" s="16">
        <f>$D8*(1+$C$121)</f>
        <v>0</v>
      </c>
      <c r="H8" s="83">
        <v>0</v>
      </c>
      <c r="I8" s="15">
        <f>H8*G8</f>
        <v>0</v>
      </c>
      <c r="J8" s="132">
        <f>$G8*(1+$C$121)</f>
        <v>0</v>
      </c>
      <c r="K8" s="83">
        <v>0</v>
      </c>
      <c r="L8" s="15">
        <f>K8*J8</f>
        <v>0</v>
      </c>
      <c r="M8" s="51">
        <f>F8+I8+L8</f>
        <v>0</v>
      </c>
      <c r="N8" s="51"/>
      <c r="O8" s="51">
        <f>M8+N8</f>
        <v>0</v>
      </c>
    </row>
    <row r="9" spans="1:16" ht="16.75" customHeight="1">
      <c r="A9" s="41">
        <f>MAX(A$1:$A8)+1</f>
        <v>2</v>
      </c>
      <c r="B9" s="131" t="s">
        <v>90</v>
      </c>
      <c r="C9" s="150" t="s">
        <v>0</v>
      </c>
      <c r="D9" s="16">
        <v>0</v>
      </c>
      <c r="E9" s="83">
        <v>0</v>
      </c>
      <c r="F9" s="15">
        <f>E9*D9</f>
        <v>0</v>
      </c>
      <c r="G9" s="132">
        <f>$D9*(1+$C$121)</f>
        <v>0</v>
      </c>
      <c r="H9" s="83">
        <v>0</v>
      </c>
      <c r="I9" s="15">
        <f>H9*G9</f>
        <v>0</v>
      </c>
      <c r="J9" s="132">
        <f>$G9*(1+$C$121)</f>
        <v>0</v>
      </c>
      <c r="K9" s="83">
        <v>0</v>
      </c>
      <c r="L9" s="15">
        <f>K9*J9</f>
        <v>0</v>
      </c>
      <c r="M9" s="51">
        <f>F9+I9+L9</f>
        <v>0</v>
      </c>
      <c r="N9" s="51"/>
      <c r="O9" s="51">
        <f>M9+N9</f>
        <v>0</v>
      </c>
    </row>
    <row r="10" spans="1:16" ht="16.75" customHeight="1">
      <c r="A10" s="151"/>
      <c r="B10" s="152" t="s">
        <v>88</v>
      </c>
      <c r="C10" s="153"/>
      <c r="D10" s="26"/>
      <c r="E10" s="154"/>
      <c r="F10" s="24">
        <f>SUM(F8:F9)</f>
        <v>0</v>
      </c>
      <c r="G10" s="25"/>
      <c r="H10" s="77"/>
      <c r="I10" s="24">
        <f>SUM(I8:I9)</f>
        <v>0</v>
      </c>
      <c r="J10" s="25"/>
      <c r="K10" s="77"/>
      <c r="L10" s="24">
        <f>SUM(L8:L9)</f>
        <v>0</v>
      </c>
      <c r="M10" s="54">
        <f>SUM(M8:M9)</f>
        <v>0</v>
      </c>
      <c r="N10" s="142">
        <f>SUM(N8:N9)</f>
        <v>0</v>
      </c>
      <c r="O10" s="142">
        <f>SUM(O8:O9)</f>
        <v>0</v>
      </c>
      <c r="P10" s="116" t="e">
        <f>ROUND(M10,0)=ROUND(SUM(#REF!,#REF!,L10,I10,F10),0)</f>
        <v>#REF!</v>
      </c>
    </row>
    <row r="11" spans="1:16" ht="16.75" customHeight="1">
      <c r="A11" s="147"/>
      <c r="B11" s="149" t="s">
        <v>91</v>
      </c>
      <c r="C11" s="30"/>
      <c r="D11" s="16"/>
      <c r="E11" s="83"/>
      <c r="F11" s="15"/>
      <c r="G11" s="16"/>
      <c r="H11" s="21"/>
      <c r="I11" s="15"/>
      <c r="J11" s="16"/>
      <c r="K11" s="21"/>
      <c r="L11" s="15"/>
      <c r="M11" s="51"/>
      <c r="N11" s="139"/>
      <c r="O11" s="139"/>
    </row>
    <row r="12" spans="1:16" ht="16.75" customHeight="1">
      <c r="A12" s="41">
        <f>MAX(A$1:$A11)+1</f>
        <v>3</v>
      </c>
      <c r="B12" s="73" t="s">
        <v>92</v>
      </c>
      <c r="C12" s="30" t="s">
        <v>0</v>
      </c>
      <c r="D12" s="132">
        <v>0</v>
      </c>
      <c r="E12" s="83">
        <v>0</v>
      </c>
      <c r="F12" s="15">
        <f t="shared" ref="F12:F20" si="0">E12*D12</f>
        <v>0</v>
      </c>
      <c r="G12" s="16">
        <f t="shared" ref="G12:G21" si="1">$D12*(1+$C$121)</f>
        <v>0</v>
      </c>
      <c r="H12" s="83">
        <f>E12</f>
        <v>0</v>
      </c>
      <c r="I12" s="15">
        <f t="shared" ref="I12:I20" si="2">H12*G12</f>
        <v>0</v>
      </c>
      <c r="J12" s="16">
        <f t="shared" ref="J12:J19" si="3">$G12*(1+$C$121)</f>
        <v>0</v>
      </c>
      <c r="K12" s="83">
        <f>H12</f>
        <v>0</v>
      </c>
      <c r="L12" s="15">
        <f t="shared" ref="L12:L20" si="4">K12*J12</f>
        <v>0</v>
      </c>
      <c r="M12" s="51">
        <f>F12+I12+L12</f>
        <v>0</v>
      </c>
      <c r="N12" s="139"/>
      <c r="O12" s="139">
        <f>M12+N12</f>
        <v>0</v>
      </c>
    </row>
    <row r="13" spans="1:16" ht="16.75" customHeight="1">
      <c r="A13" s="41">
        <f>MAX(A$1:$A12)+1</f>
        <v>4</v>
      </c>
      <c r="B13" s="73" t="s">
        <v>93</v>
      </c>
      <c r="C13" s="30" t="s">
        <v>0</v>
      </c>
      <c r="D13" s="132">
        <v>0</v>
      </c>
      <c r="E13" s="83">
        <v>0</v>
      </c>
      <c r="F13" s="15">
        <f t="shared" si="0"/>
        <v>0</v>
      </c>
      <c r="G13" s="16">
        <f t="shared" si="1"/>
        <v>0</v>
      </c>
      <c r="H13" s="83">
        <f t="shared" ref="H13:H20" si="5">E13</f>
        <v>0</v>
      </c>
      <c r="I13" s="15">
        <f t="shared" si="2"/>
        <v>0</v>
      </c>
      <c r="J13" s="16">
        <f t="shared" si="3"/>
        <v>0</v>
      </c>
      <c r="K13" s="83">
        <f t="shared" ref="K13:K20" si="6">H13</f>
        <v>0</v>
      </c>
      <c r="L13" s="15">
        <f t="shared" si="4"/>
        <v>0</v>
      </c>
      <c r="M13" s="51">
        <f t="shared" ref="M13:M21" si="7">F13+I13+L13</f>
        <v>0</v>
      </c>
      <c r="N13" s="139"/>
      <c r="O13" s="139">
        <f>M13+N13</f>
        <v>0</v>
      </c>
    </row>
    <row r="14" spans="1:16" ht="16.5" customHeight="1">
      <c r="A14" s="41">
        <f>MAX(A$1:$A13)+1</f>
        <v>5</v>
      </c>
      <c r="B14" s="73" t="s">
        <v>94</v>
      </c>
      <c r="C14" s="30" t="s">
        <v>0</v>
      </c>
      <c r="D14" s="16">
        <v>0</v>
      </c>
      <c r="E14" s="83">
        <v>0</v>
      </c>
      <c r="F14" s="15">
        <f t="shared" si="0"/>
        <v>0</v>
      </c>
      <c r="G14" s="16">
        <f t="shared" si="1"/>
        <v>0</v>
      </c>
      <c r="H14" s="83">
        <f t="shared" si="5"/>
        <v>0</v>
      </c>
      <c r="I14" s="15">
        <f t="shared" si="2"/>
        <v>0</v>
      </c>
      <c r="J14" s="16">
        <f t="shared" si="3"/>
        <v>0</v>
      </c>
      <c r="K14" s="83">
        <f t="shared" si="6"/>
        <v>0</v>
      </c>
      <c r="L14" s="15">
        <f t="shared" si="4"/>
        <v>0</v>
      </c>
      <c r="M14" s="51">
        <f t="shared" si="7"/>
        <v>0</v>
      </c>
      <c r="N14" s="139"/>
      <c r="O14" s="139">
        <f>M14+N14</f>
        <v>0</v>
      </c>
    </row>
    <row r="15" spans="1:16" ht="16.75" customHeight="1">
      <c r="A15" s="41">
        <f>MAX(A$1:$A14)+1</f>
        <v>6</v>
      </c>
      <c r="B15" s="73" t="s">
        <v>95</v>
      </c>
      <c r="C15" s="30" t="s">
        <v>0</v>
      </c>
      <c r="D15" s="132">
        <v>0</v>
      </c>
      <c r="E15" s="83">
        <v>0</v>
      </c>
      <c r="F15" s="15">
        <f t="shared" si="0"/>
        <v>0</v>
      </c>
      <c r="G15" s="16">
        <f t="shared" si="1"/>
        <v>0</v>
      </c>
      <c r="H15" s="83">
        <f t="shared" si="5"/>
        <v>0</v>
      </c>
      <c r="I15" s="15">
        <f t="shared" si="2"/>
        <v>0</v>
      </c>
      <c r="J15" s="16">
        <f t="shared" si="3"/>
        <v>0</v>
      </c>
      <c r="K15" s="83">
        <f t="shared" si="6"/>
        <v>0</v>
      </c>
      <c r="L15" s="15">
        <f t="shared" si="4"/>
        <v>0</v>
      </c>
      <c r="M15" s="51">
        <f t="shared" si="7"/>
        <v>0</v>
      </c>
      <c r="N15" s="139"/>
      <c r="O15" s="139">
        <f t="shared" ref="O15:O20" si="8">M15+N15</f>
        <v>0</v>
      </c>
    </row>
    <row r="16" spans="1:16" ht="16.75" customHeight="1">
      <c r="A16" s="41">
        <f>MAX(A$1:$A15)+1</f>
        <v>7</v>
      </c>
      <c r="B16" s="73" t="s">
        <v>96</v>
      </c>
      <c r="C16" s="30" t="s">
        <v>0</v>
      </c>
      <c r="D16" s="132">
        <v>0</v>
      </c>
      <c r="E16" s="83">
        <v>0</v>
      </c>
      <c r="F16" s="15">
        <f t="shared" si="0"/>
        <v>0</v>
      </c>
      <c r="G16" s="16">
        <f t="shared" si="1"/>
        <v>0</v>
      </c>
      <c r="H16" s="83">
        <f t="shared" si="5"/>
        <v>0</v>
      </c>
      <c r="I16" s="15">
        <f t="shared" si="2"/>
        <v>0</v>
      </c>
      <c r="J16" s="16">
        <f t="shared" si="3"/>
        <v>0</v>
      </c>
      <c r="K16" s="83">
        <f t="shared" si="6"/>
        <v>0</v>
      </c>
      <c r="L16" s="15">
        <f t="shared" si="4"/>
        <v>0</v>
      </c>
      <c r="M16" s="51">
        <f t="shared" si="7"/>
        <v>0</v>
      </c>
      <c r="N16" s="139"/>
      <c r="O16" s="139">
        <f t="shared" si="8"/>
        <v>0</v>
      </c>
    </row>
    <row r="17" spans="1:16" ht="16.75" customHeight="1">
      <c r="A17" s="41">
        <f>MAX(A$1:$A16)+1</f>
        <v>8</v>
      </c>
      <c r="B17" s="73" t="s">
        <v>97</v>
      </c>
      <c r="C17" s="30" t="s">
        <v>0</v>
      </c>
      <c r="D17" s="132">
        <v>0</v>
      </c>
      <c r="E17" s="83">
        <v>0</v>
      </c>
      <c r="F17" s="15">
        <f t="shared" si="0"/>
        <v>0</v>
      </c>
      <c r="G17" s="16">
        <f t="shared" si="1"/>
        <v>0</v>
      </c>
      <c r="H17" s="83">
        <f t="shared" si="5"/>
        <v>0</v>
      </c>
      <c r="I17" s="15">
        <f t="shared" si="2"/>
        <v>0</v>
      </c>
      <c r="J17" s="16">
        <f t="shared" si="3"/>
        <v>0</v>
      </c>
      <c r="K17" s="83">
        <f t="shared" si="6"/>
        <v>0</v>
      </c>
      <c r="L17" s="15">
        <f t="shared" si="4"/>
        <v>0</v>
      </c>
      <c r="M17" s="51">
        <f t="shared" si="7"/>
        <v>0</v>
      </c>
      <c r="N17" s="139"/>
      <c r="O17" s="139">
        <f t="shared" si="8"/>
        <v>0</v>
      </c>
    </row>
    <row r="18" spans="1:16" ht="16.5" customHeight="1">
      <c r="A18" s="41">
        <f>MAX(A$1:$A17)+1</f>
        <v>9</v>
      </c>
      <c r="B18" s="73" t="s">
        <v>98</v>
      </c>
      <c r="C18" s="30" t="s">
        <v>0</v>
      </c>
      <c r="D18" s="16">
        <v>0</v>
      </c>
      <c r="E18" s="83">
        <v>0</v>
      </c>
      <c r="F18" s="15">
        <f>E18*D18</f>
        <v>0</v>
      </c>
      <c r="G18" s="16">
        <f t="shared" si="1"/>
        <v>0</v>
      </c>
      <c r="H18" s="83">
        <f t="shared" si="5"/>
        <v>0</v>
      </c>
      <c r="I18" s="15">
        <f t="shared" si="2"/>
        <v>0</v>
      </c>
      <c r="J18" s="16">
        <f t="shared" si="3"/>
        <v>0</v>
      </c>
      <c r="K18" s="83">
        <f t="shared" si="6"/>
        <v>0</v>
      </c>
      <c r="L18" s="15">
        <f t="shared" si="4"/>
        <v>0</v>
      </c>
      <c r="M18" s="51">
        <f t="shared" si="7"/>
        <v>0</v>
      </c>
      <c r="N18" s="139"/>
      <c r="O18" s="139">
        <f t="shared" si="8"/>
        <v>0</v>
      </c>
    </row>
    <row r="19" spans="1:16" ht="16.75" customHeight="1">
      <c r="A19" s="41">
        <f>MAX(A$1:$A18)+1</f>
        <v>10</v>
      </c>
      <c r="B19" s="73" t="s">
        <v>99</v>
      </c>
      <c r="C19" s="30" t="s">
        <v>0</v>
      </c>
      <c r="D19" s="132">
        <v>0</v>
      </c>
      <c r="E19" s="83">
        <v>0</v>
      </c>
      <c r="F19" s="15">
        <f t="shared" si="0"/>
        <v>0</v>
      </c>
      <c r="G19" s="16">
        <f t="shared" si="1"/>
        <v>0</v>
      </c>
      <c r="H19" s="83">
        <f t="shared" si="5"/>
        <v>0</v>
      </c>
      <c r="I19" s="15">
        <f t="shared" si="2"/>
        <v>0</v>
      </c>
      <c r="J19" s="16">
        <f t="shared" si="3"/>
        <v>0</v>
      </c>
      <c r="K19" s="83">
        <f t="shared" si="6"/>
        <v>0</v>
      </c>
      <c r="L19" s="15">
        <f t="shared" si="4"/>
        <v>0</v>
      </c>
      <c r="M19" s="51">
        <f t="shared" si="7"/>
        <v>0</v>
      </c>
      <c r="N19" s="139"/>
      <c r="O19" s="139">
        <f t="shared" si="8"/>
        <v>0</v>
      </c>
    </row>
    <row r="20" spans="1:16" ht="16.75" customHeight="1">
      <c r="A20" s="41">
        <f>MAX(A$1:$A19)+1</f>
        <v>11</v>
      </c>
      <c r="B20" s="73" t="s">
        <v>100</v>
      </c>
      <c r="C20" s="30" t="s">
        <v>0</v>
      </c>
      <c r="D20" s="16">
        <v>0</v>
      </c>
      <c r="E20" s="83">
        <v>0</v>
      </c>
      <c r="F20" s="15">
        <f t="shared" si="0"/>
        <v>0</v>
      </c>
      <c r="G20" s="16">
        <f t="shared" si="1"/>
        <v>0</v>
      </c>
      <c r="H20" s="83">
        <f t="shared" si="5"/>
        <v>0</v>
      </c>
      <c r="I20" s="15">
        <f t="shared" si="2"/>
        <v>0</v>
      </c>
      <c r="J20" s="16">
        <v>0</v>
      </c>
      <c r="K20" s="83">
        <f t="shared" si="6"/>
        <v>0</v>
      </c>
      <c r="L20" s="15">
        <f t="shared" si="4"/>
        <v>0</v>
      </c>
      <c r="M20" s="51">
        <f t="shared" si="7"/>
        <v>0</v>
      </c>
      <c r="N20" s="139"/>
      <c r="O20" s="139">
        <f t="shared" si="8"/>
        <v>0</v>
      </c>
    </row>
    <row r="21" spans="1:16" ht="16.75" customHeight="1">
      <c r="A21" s="41">
        <f>MAX(A$1:$A20)+1</f>
        <v>12</v>
      </c>
      <c r="B21" s="73" t="s">
        <v>101</v>
      </c>
      <c r="C21" s="30" t="s">
        <v>0</v>
      </c>
      <c r="D21" s="16">
        <v>0</v>
      </c>
      <c r="E21" s="83">
        <v>0</v>
      </c>
      <c r="F21" s="15">
        <f>E21*D21</f>
        <v>0</v>
      </c>
      <c r="G21" s="16">
        <f t="shared" si="1"/>
        <v>0</v>
      </c>
      <c r="H21" s="83">
        <f>E21</f>
        <v>0</v>
      </c>
      <c r="I21" s="15">
        <f>H21*G21</f>
        <v>0</v>
      </c>
      <c r="J21" s="16">
        <v>0</v>
      </c>
      <c r="K21" s="83">
        <f>H21</f>
        <v>0</v>
      </c>
      <c r="L21" s="15">
        <f>K21*J21</f>
        <v>0</v>
      </c>
      <c r="M21" s="51">
        <f t="shared" si="7"/>
        <v>0</v>
      </c>
      <c r="N21" s="139"/>
      <c r="O21" s="139">
        <f>M21+N21</f>
        <v>0</v>
      </c>
    </row>
    <row r="22" spans="1:16" ht="16.75" customHeight="1">
      <c r="A22" s="151"/>
      <c r="B22" s="152" t="s">
        <v>102</v>
      </c>
      <c r="C22" s="153"/>
      <c r="D22" s="26"/>
      <c r="E22" s="154"/>
      <c r="F22" s="24">
        <f>SUM(F12:F21)</f>
        <v>0</v>
      </c>
      <c r="G22" s="25"/>
      <c r="H22" s="77"/>
      <c r="I22" s="24">
        <f>SUM(I12:I21)</f>
        <v>0</v>
      </c>
      <c r="J22" s="25"/>
      <c r="K22" s="77"/>
      <c r="L22" s="24">
        <f>SUM(L12:L21)</f>
        <v>0</v>
      </c>
      <c r="M22" s="54">
        <f>SUM(M12:M21)</f>
        <v>0</v>
      </c>
      <c r="N22" s="142">
        <f>SUM(N12:N21)</f>
        <v>0</v>
      </c>
      <c r="O22" s="142">
        <f>SUM(O12:O21)</f>
        <v>0</v>
      </c>
      <c r="P22" s="116" t="e">
        <f>ROUND(M22,0)=ROUND(SUM(#REF!,#REF!,L22,I22,F22),0)</f>
        <v>#REF!</v>
      </c>
    </row>
    <row r="23" spans="1:16" ht="16.75" customHeight="1">
      <c r="A23" s="155"/>
      <c r="B23" s="156" t="s">
        <v>124</v>
      </c>
      <c r="C23" s="157"/>
      <c r="D23" s="16"/>
      <c r="E23" s="158"/>
      <c r="F23" s="15"/>
      <c r="G23" s="16"/>
      <c r="H23" s="21"/>
      <c r="I23" s="15"/>
      <c r="J23" s="16"/>
      <c r="K23" s="21"/>
      <c r="L23" s="15"/>
      <c r="M23" s="51"/>
      <c r="N23" s="51"/>
      <c r="O23" s="51"/>
    </row>
    <row r="24" spans="1:16" ht="16.75" customHeight="1">
      <c r="A24" s="41">
        <f>MAX(A$1:$A23)+1</f>
        <v>13</v>
      </c>
      <c r="B24" s="131" t="s">
        <v>103</v>
      </c>
      <c r="C24" s="150" t="s">
        <v>2</v>
      </c>
      <c r="D24" s="16">
        <v>0</v>
      </c>
      <c r="E24" s="83">
        <v>0</v>
      </c>
      <c r="F24" s="15">
        <f>E24*D24</f>
        <v>0</v>
      </c>
      <c r="G24" s="16">
        <f>$D24*(1+$C$121)</f>
        <v>0</v>
      </c>
      <c r="H24" s="83">
        <v>0</v>
      </c>
      <c r="I24" s="15">
        <f>H24*G24</f>
        <v>0</v>
      </c>
      <c r="J24" s="132">
        <f>$D24*(1+$C$121)</f>
        <v>0</v>
      </c>
      <c r="K24" s="83">
        <v>0</v>
      </c>
      <c r="L24" s="15">
        <f>K24*J24</f>
        <v>0</v>
      </c>
      <c r="M24" s="51">
        <f>F24+I24+L24</f>
        <v>0</v>
      </c>
      <c r="N24" s="51"/>
      <c r="O24" s="51">
        <f>M24+N24</f>
        <v>0</v>
      </c>
    </row>
    <row r="25" spans="1:16" ht="16.75" customHeight="1">
      <c r="A25" s="41">
        <f>MAX(A$1:$A24)+1</f>
        <v>14</v>
      </c>
      <c r="B25" s="131" t="s">
        <v>104</v>
      </c>
      <c r="C25" s="150" t="s">
        <v>2</v>
      </c>
      <c r="D25" s="16">
        <v>0</v>
      </c>
      <c r="E25" s="83">
        <v>0</v>
      </c>
      <c r="F25" s="15">
        <f>E25*D25</f>
        <v>0</v>
      </c>
      <c r="G25" s="132">
        <f t="shared" ref="G25:G27" si="9">$D25*(1+$C$121)</f>
        <v>0</v>
      </c>
      <c r="H25" s="83">
        <v>0</v>
      </c>
      <c r="I25" s="15">
        <f>H25*G25</f>
        <v>0</v>
      </c>
      <c r="J25" s="132">
        <f t="shared" ref="J25:J27" si="10">$D25*(1+$C$121)</f>
        <v>0</v>
      </c>
      <c r="K25" s="83">
        <v>0</v>
      </c>
      <c r="L25" s="15">
        <f>K25*J25</f>
        <v>0</v>
      </c>
      <c r="M25" s="51">
        <f t="shared" ref="M25:M27" si="11">F25+I25+L25</f>
        <v>0</v>
      </c>
      <c r="N25" s="51"/>
      <c r="O25" s="51">
        <f>M25+N25</f>
        <v>0</v>
      </c>
    </row>
    <row r="26" spans="1:16" ht="16.75" customHeight="1">
      <c r="A26" s="41">
        <f>MAX(A$1:$A25)+1</f>
        <v>15</v>
      </c>
      <c r="B26" s="131" t="s">
        <v>105</v>
      </c>
      <c r="C26" s="150" t="s">
        <v>2</v>
      </c>
      <c r="D26" s="16">
        <v>0</v>
      </c>
      <c r="E26" s="83">
        <v>0</v>
      </c>
      <c r="F26" s="15">
        <f>E26*D26</f>
        <v>0</v>
      </c>
      <c r="G26" s="132">
        <f t="shared" si="9"/>
        <v>0</v>
      </c>
      <c r="H26" s="83">
        <v>0</v>
      </c>
      <c r="I26" s="15">
        <f>H26*G26</f>
        <v>0</v>
      </c>
      <c r="J26" s="132">
        <f t="shared" si="10"/>
        <v>0</v>
      </c>
      <c r="K26" s="83">
        <v>0</v>
      </c>
      <c r="L26" s="15">
        <f>K26*J26</f>
        <v>0</v>
      </c>
      <c r="M26" s="51">
        <f t="shared" si="11"/>
        <v>0</v>
      </c>
      <c r="N26" s="51"/>
      <c r="O26" s="51">
        <f>M26+N26</f>
        <v>0</v>
      </c>
    </row>
    <row r="27" spans="1:16" ht="16.75" customHeight="1">
      <c r="A27" s="41">
        <f>MAX(A$1:$A26)+1</f>
        <v>16</v>
      </c>
      <c r="B27" s="131" t="s">
        <v>106</v>
      </c>
      <c r="C27" s="150" t="s">
        <v>2</v>
      </c>
      <c r="D27" s="16">
        <v>0</v>
      </c>
      <c r="E27" s="83">
        <v>0</v>
      </c>
      <c r="F27" s="15">
        <f>E27*D27</f>
        <v>0</v>
      </c>
      <c r="G27" s="132">
        <f t="shared" si="9"/>
        <v>0</v>
      </c>
      <c r="H27" s="83">
        <v>0</v>
      </c>
      <c r="I27" s="15">
        <f>H27*G27</f>
        <v>0</v>
      </c>
      <c r="J27" s="132">
        <f t="shared" si="10"/>
        <v>0</v>
      </c>
      <c r="K27" s="83">
        <v>0</v>
      </c>
      <c r="L27" s="15">
        <f>K27*J27</f>
        <v>0</v>
      </c>
      <c r="M27" s="51">
        <f t="shared" si="11"/>
        <v>0</v>
      </c>
      <c r="N27" s="51"/>
      <c r="O27" s="51">
        <f>M27+N27</f>
        <v>0</v>
      </c>
    </row>
    <row r="28" spans="1:16" ht="16.75" customHeight="1">
      <c r="A28" s="151"/>
      <c r="B28" s="152" t="s">
        <v>123</v>
      </c>
      <c r="C28" s="153"/>
      <c r="D28" s="26"/>
      <c r="E28" s="154"/>
      <c r="F28" s="24">
        <f>SUM(F24:F27)</f>
        <v>0</v>
      </c>
      <c r="G28" s="25"/>
      <c r="H28" s="77"/>
      <c r="I28" s="24">
        <f>SUM(I24:I27)</f>
        <v>0</v>
      </c>
      <c r="J28" s="25"/>
      <c r="K28" s="77"/>
      <c r="L28" s="24">
        <f>SUM(L24:L27)</f>
        <v>0</v>
      </c>
      <c r="M28" s="54">
        <f>SUM(M24:M27)</f>
        <v>0</v>
      </c>
      <c r="N28" s="142">
        <f>SUM(N24:N27)</f>
        <v>0</v>
      </c>
      <c r="O28" s="142">
        <f>SUM(O24:O27)</f>
        <v>0</v>
      </c>
      <c r="P28" s="116" t="e">
        <f>ROUND(M28,0)=ROUND(SUM(#REF!,#REF!,L28,I28,F28),0)</f>
        <v>#REF!</v>
      </c>
    </row>
    <row r="29" spans="1:16" ht="16.75" customHeight="1">
      <c r="A29" s="42"/>
      <c r="B29" s="74" t="s">
        <v>21</v>
      </c>
      <c r="C29" s="76"/>
      <c r="D29" s="27"/>
      <c r="E29" s="84"/>
      <c r="F29" s="24">
        <f>F10+F22+F28</f>
        <v>0</v>
      </c>
      <c r="G29" s="25"/>
      <c r="H29" s="77"/>
      <c r="I29" s="24">
        <f>I10+I22+I28</f>
        <v>0</v>
      </c>
      <c r="J29" s="25"/>
      <c r="K29" s="77"/>
      <c r="L29" s="24">
        <f>L10+L22+L28</f>
        <v>0</v>
      </c>
      <c r="M29" s="54">
        <f>M10+M22+M28</f>
        <v>0</v>
      </c>
      <c r="N29" s="142">
        <f>N10+N22+N28</f>
        <v>0</v>
      </c>
      <c r="O29" s="142">
        <f>O10+O22+O28</f>
        <v>0</v>
      </c>
      <c r="P29" s="57" t="e">
        <f>ROUND(M29,0)=ROUND(SUM(#REF!,#REF!,L29,I29,F29),0)</f>
        <v>#REF!</v>
      </c>
    </row>
    <row r="30" spans="1:16" ht="16.75" customHeight="1">
      <c r="A30" s="70" t="s">
        <v>107</v>
      </c>
      <c r="B30" s="1"/>
      <c r="C30" s="69"/>
      <c r="D30" s="16"/>
      <c r="E30" s="85"/>
      <c r="F30" s="17"/>
      <c r="G30" s="20"/>
      <c r="H30" s="83"/>
      <c r="I30" s="17"/>
      <c r="J30" s="20"/>
      <c r="K30" s="83"/>
      <c r="L30" s="17"/>
      <c r="M30" s="51"/>
      <c r="N30" s="51"/>
      <c r="O30" s="51"/>
    </row>
    <row r="31" spans="1:16" ht="16.75" customHeight="1">
      <c r="A31" s="41"/>
      <c r="B31" s="159" t="s">
        <v>108</v>
      </c>
      <c r="C31" s="160"/>
      <c r="D31" s="16"/>
      <c r="E31" s="85"/>
      <c r="F31" s="17"/>
      <c r="G31" s="20"/>
      <c r="H31" s="83"/>
      <c r="I31" s="17"/>
      <c r="J31" s="20"/>
      <c r="K31" s="83"/>
      <c r="L31" s="17"/>
      <c r="M31" s="51"/>
      <c r="N31" s="51"/>
      <c r="O31" s="51"/>
    </row>
    <row r="32" spans="1:16" ht="16.75" customHeight="1">
      <c r="A32" s="41">
        <f>MAX(A$1:$A31)+1</f>
        <v>17</v>
      </c>
      <c r="B32" s="131" t="s">
        <v>109</v>
      </c>
      <c r="C32" s="161">
        <v>0</v>
      </c>
      <c r="D32" s="16">
        <f>F10+F28</f>
        <v>0</v>
      </c>
      <c r="E32" s="83">
        <v>1</v>
      </c>
      <c r="F32" s="15">
        <f>D32*$C$32</f>
        <v>0</v>
      </c>
      <c r="G32" s="16">
        <f>I10+I28</f>
        <v>0</v>
      </c>
      <c r="H32" s="83">
        <v>1</v>
      </c>
      <c r="I32" s="15">
        <f>G32*$C$32</f>
        <v>0</v>
      </c>
      <c r="J32" s="16">
        <f>L10+L28</f>
        <v>0</v>
      </c>
      <c r="K32" s="83">
        <v>1</v>
      </c>
      <c r="L32" s="15">
        <f>J32*$C$32</f>
        <v>0</v>
      </c>
      <c r="M32" s="51">
        <f>F32+I32+L32</f>
        <v>0</v>
      </c>
      <c r="N32" s="51"/>
      <c r="O32" s="51">
        <f>M32+N32</f>
        <v>0</v>
      </c>
    </row>
    <row r="33" spans="1:16" ht="16.75" customHeight="1">
      <c r="A33" s="41">
        <f>MAX(A$1:$A32)+1</f>
        <v>18</v>
      </c>
      <c r="B33" s="131" t="s">
        <v>110</v>
      </c>
      <c r="C33" s="161">
        <v>0</v>
      </c>
      <c r="D33" s="16">
        <f>F22</f>
        <v>0</v>
      </c>
      <c r="E33" s="83">
        <v>1</v>
      </c>
      <c r="F33" s="15">
        <f>D33*$C$33</f>
        <v>0</v>
      </c>
      <c r="G33" s="16">
        <f>I22</f>
        <v>0</v>
      </c>
      <c r="H33" s="83">
        <v>1</v>
      </c>
      <c r="I33" s="15">
        <f>(G33*H33)*$C$33</f>
        <v>0</v>
      </c>
      <c r="J33" s="16">
        <f>L22</f>
        <v>0</v>
      </c>
      <c r="K33" s="83">
        <v>1</v>
      </c>
      <c r="L33" s="15">
        <f>(J33*K33)*$C$33</f>
        <v>0</v>
      </c>
      <c r="M33" s="51">
        <f t="shared" ref="M33:M44" si="12">F33+I33+L33</f>
        <v>0</v>
      </c>
      <c r="N33" s="51"/>
      <c r="O33" s="51">
        <f>M33+N33</f>
        <v>0</v>
      </c>
    </row>
    <row r="34" spans="1:16" ht="16.75" customHeight="1">
      <c r="A34" s="41"/>
      <c r="B34" s="159" t="s">
        <v>112</v>
      </c>
      <c r="C34" s="162"/>
      <c r="D34" s="16"/>
      <c r="E34" s="83"/>
      <c r="F34" s="15"/>
      <c r="G34" s="16"/>
      <c r="H34" s="21"/>
      <c r="I34" s="15"/>
      <c r="J34" s="16"/>
      <c r="K34" s="21"/>
      <c r="L34" s="15"/>
      <c r="M34" s="51"/>
      <c r="N34" s="51"/>
      <c r="O34" s="51"/>
    </row>
    <row r="35" spans="1:16" ht="16.75" customHeight="1">
      <c r="A35" s="41">
        <f>MAX(A$1:$A34)+1</f>
        <v>19</v>
      </c>
      <c r="B35" s="131" t="s">
        <v>113</v>
      </c>
      <c r="C35" s="30" t="s">
        <v>0</v>
      </c>
      <c r="D35" s="16">
        <v>0</v>
      </c>
      <c r="E35" s="16">
        <v>0</v>
      </c>
      <c r="F35" s="16">
        <f>D35*E35</f>
        <v>0</v>
      </c>
      <c r="G35" s="18">
        <f>D35*(1+$C$122)</f>
        <v>0</v>
      </c>
      <c r="H35" s="16">
        <v>0</v>
      </c>
      <c r="I35" s="16">
        <f>G35*H35</f>
        <v>0</v>
      </c>
      <c r="J35" s="18">
        <f>G35*(1+$C$122)</f>
        <v>0</v>
      </c>
      <c r="K35" s="16">
        <v>0</v>
      </c>
      <c r="L35" s="16">
        <f>J35*K35</f>
        <v>0</v>
      </c>
      <c r="M35" s="51">
        <f t="shared" si="12"/>
        <v>0</v>
      </c>
      <c r="N35" s="51"/>
      <c r="O35" s="51">
        <f t="shared" ref="O35:O44" si="13">M35+N35</f>
        <v>0</v>
      </c>
    </row>
    <row r="36" spans="1:16" ht="16.75" customHeight="1">
      <c r="A36" s="41">
        <f>MAX(A$1:$A35)+1</f>
        <v>20</v>
      </c>
      <c r="B36" s="131" t="s">
        <v>114</v>
      </c>
      <c r="C36" s="30" t="s">
        <v>4</v>
      </c>
      <c r="D36" s="16">
        <v>0</v>
      </c>
      <c r="E36" s="16">
        <v>0</v>
      </c>
      <c r="F36" s="16">
        <f t="shared" ref="F36:F44" si="14">D36*E36</f>
        <v>0</v>
      </c>
      <c r="G36" s="18">
        <f t="shared" ref="G36:G44" si="15">D36*(1+$C$122)</f>
        <v>0</v>
      </c>
      <c r="H36" s="16">
        <v>0</v>
      </c>
      <c r="I36" s="16">
        <f t="shared" ref="I36:I44" si="16">G36*H36</f>
        <v>0</v>
      </c>
      <c r="J36" s="18">
        <f t="shared" ref="J36:J44" si="17">G36*(1+$C$122)</f>
        <v>0</v>
      </c>
      <c r="K36" s="16">
        <v>0</v>
      </c>
      <c r="L36" s="16">
        <f t="shared" ref="L36:L44" si="18">J36*K36</f>
        <v>0</v>
      </c>
      <c r="M36" s="51">
        <f t="shared" si="12"/>
        <v>0</v>
      </c>
      <c r="N36" s="51"/>
      <c r="O36" s="51">
        <f t="shared" si="13"/>
        <v>0</v>
      </c>
    </row>
    <row r="37" spans="1:16" ht="16.75" customHeight="1">
      <c r="A37" s="41">
        <f>MAX(A$1:$A36)+1</f>
        <v>21</v>
      </c>
      <c r="B37" s="131" t="s">
        <v>115</v>
      </c>
      <c r="C37" s="30" t="s">
        <v>111</v>
      </c>
      <c r="D37" s="16">
        <v>0</v>
      </c>
      <c r="E37" s="16">
        <v>0</v>
      </c>
      <c r="F37" s="16">
        <f t="shared" si="14"/>
        <v>0</v>
      </c>
      <c r="G37" s="18">
        <f t="shared" si="15"/>
        <v>0</v>
      </c>
      <c r="H37" s="16">
        <v>0</v>
      </c>
      <c r="I37" s="16">
        <f t="shared" si="16"/>
        <v>0</v>
      </c>
      <c r="J37" s="18">
        <f t="shared" si="17"/>
        <v>0</v>
      </c>
      <c r="K37" s="16">
        <v>0</v>
      </c>
      <c r="L37" s="16">
        <f t="shared" si="18"/>
        <v>0</v>
      </c>
      <c r="M37" s="51">
        <f t="shared" si="12"/>
        <v>0</v>
      </c>
      <c r="N37" s="51"/>
      <c r="O37" s="51">
        <f t="shared" si="13"/>
        <v>0</v>
      </c>
    </row>
    <row r="38" spans="1:16" ht="16.75" customHeight="1">
      <c r="A38" s="41">
        <f>MAX(A$1:$A37)+1</f>
        <v>22</v>
      </c>
      <c r="B38" s="131" t="s">
        <v>116</v>
      </c>
      <c r="C38" s="30" t="s">
        <v>2</v>
      </c>
      <c r="D38" s="16">
        <v>0</v>
      </c>
      <c r="E38" s="16">
        <v>0</v>
      </c>
      <c r="F38" s="16">
        <f t="shared" si="14"/>
        <v>0</v>
      </c>
      <c r="G38" s="18">
        <f t="shared" si="15"/>
        <v>0</v>
      </c>
      <c r="H38" s="16">
        <v>0</v>
      </c>
      <c r="I38" s="16">
        <f t="shared" si="16"/>
        <v>0</v>
      </c>
      <c r="J38" s="18">
        <f t="shared" si="17"/>
        <v>0</v>
      </c>
      <c r="K38" s="16">
        <v>0</v>
      </c>
      <c r="L38" s="16">
        <f t="shared" si="18"/>
        <v>0</v>
      </c>
      <c r="M38" s="51">
        <f t="shared" si="12"/>
        <v>0</v>
      </c>
      <c r="N38" s="51"/>
      <c r="O38" s="51">
        <f t="shared" si="13"/>
        <v>0</v>
      </c>
    </row>
    <row r="39" spans="1:16" ht="16.75" customHeight="1">
      <c r="A39" s="41">
        <f>MAX(A$1:$A38)+1</f>
        <v>23</v>
      </c>
      <c r="B39" s="131" t="s">
        <v>117</v>
      </c>
      <c r="C39" s="30" t="s">
        <v>0</v>
      </c>
      <c r="D39" s="16">
        <v>0</v>
      </c>
      <c r="E39" s="16">
        <v>0</v>
      </c>
      <c r="F39" s="16">
        <f>D39*E39</f>
        <v>0</v>
      </c>
      <c r="G39" s="18">
        <f t="shared" si="15"/>
        <v>0</v>
      </c>
      <c r="H39" s="16">
        <v>0</v>
      </c>
      <c r="I39" s="16">
        <f t="shared" si="16"/>
        <v>0</v>
      </c>
      <c r="J39" s="18">
        <f t="shared" si="17"/>
        <v>0</v>
      </c>
      <c r="K39" s="16">
        <v>0</v>
      </c>
      <c r="L39" s="16">
        <f t="shared" si="18"/>
        <v>0</v>
      </c>
      <c r="M39" s="51">
        <f t="shared" si="12"/>
        <v>0</v>
      </c>
      <c r="N39" s="51"/>
      <c r="O39" s="51">
        <f t="shared" si="13"/>
        <v>0</v>
      </c>
    </row>
    <row r="40" spans="1:16" ht="16.75" customHeight="1">
      <c r="A40" s="41">
        <f>MAX(A$1:$A39)+1</f>
        <v>24</v>
      </c>
      <c r="B40" s="131" t="s">
        <v>118</v>
      </c>
      <c r="C40" s="30" t="s">
        <v>4</v>
      </c>
      <c r="D40" s="16">
        <v>0</v>
      </c>
      <c r="E40" s="16">
        <v>0</v>
      </c>
      <c r="F40" s="16">
        <f t="shared" si="14"/>
        <v>0</v>
      </c>
      <c r="G40" s="18">
        <f t="shared" si="15"/>
        <v>0</v>
      </c>
      <c r="H40" s="16">
        <v>0</v>
      </c>
      <c r="I40" s="16">
        <f t="shared" si="16"/>
        <v>0</v>
      </c>
      <c r="J40" s="18">
        <f t="shared" si="17"/>
        <v>0</v>
      </c>
      <c r="K40" s="16">
        <v>0</v>
      </c>
      <c r="L40" s="16">
        <f t="shared" si="18"/>
        <v>0</v>
      </c>
      <c r="M40" s="51">
        <f t="shared" si="12"/>
        <v>0</v>
      </c>
      <c r="N40" s="51"/>
      <c r="O40" s="51">
        <f t="shared" si="13"/>
        <v>0</v>
      </c>
    </row>
    <row r="41" spans="1:16" ht="16.75" customHeight="1">
      <c r="A41" s="41">
        <f>MAX(A$1:$A40)+1</f>
        <v>25</v>
      </c>
      <c r="B41" s="131" t="s">
        <v>119</v>
      </c>
      <c r="C41" s="30" t="s">
        <v>111</v>
      </c>
      <c r="D41" s="16">
        <v>0</v>
      </c>
      <c r="E41" s="16">
        <v>0</v>
      </c>
      <c r="F41" s="16">
        <f t="shared" si="14"/>
        <v>0</v>
      </c>
      <c r="G41" s="18">
        <f t="shared" si="15"/>
        <v>0</v>
      </c>
      <c r="H41" s="16">
        <v>0</v>
      </c>
      <c r="I41" s="16">
        <f t="shared" si="16"/>
        <v>0</v>
      </c>
      <c r="J41" s="18">
        <f t="shared" si="17"/>
        <v>0</v>
      </c>
      <c r="K41" s="16">
        <v>0</v>
      </c>
      <c r="L41" s="16">
        <f t="shared" si="18"/>
        <v>0</v>
      </c>
      <c r="M41" s="51">
        <f t="shared" si="12"/>
        <v>0</v>
      </c>
      <c r="N41" s="51"/>
      <c r="O41" s="51">
        <f t="shared" si="13"/>
        <v>0</v>
      </c>
    </row>
    <row r="42" spans="1:16" ht="16.75" customHeight="1">
      <c r="A42" s="41">
        <f>MAX(A$1:$A41)+1</f>
        <v>26</v>
      </c>
      <c r="B42" s="131" t="s">
        <v>120</v>
      </c>
      <c r="C42" s="30" t="s">
        <v>2</v>
      </c>
      <c r="D42" s="16">
        <v>0</v>
      </c>
      <c r="E42" s="16">
        <v>0</v>
      </c>
      <c r="F42" s="16">
        <f t="shared" si="14"/>
        <v>0</v>
      </c>
      <c r="G42" s="18">
        <f t="shared" si="15"/>
        <v>0</v>
      </c>
      <c r="H42" s="16">
        <v>0</v>
      </c>
      <c r="I42" s="16">
        <f t="shared" si="16"/>
        <v>0</v>
      </c>
      <c r="J42" s="18">
        <f t="shared" si="17"/>
        <v>0</v>
      </c>
      <c r="K42" s="16">
        <v>0</v>
      </c>
      <c r="L42" s="16">
        <f t="shared" si="18"/>
        <v>0</v>
      </c>
      <c r="M42" s="51">
        <f t="shared" si="12"/>
        <v>0</v>
      </c>
      <c r="N42" s="51"/>
      <c r="O42" s="51">
        <f t="shared" si="13"/>
        <v>0</v>
      </c>
    </row>
    <row r="43" spans="1:16" ht="16.75" customHeight="1">
      <c r="A43" s="41">
        <f>MAX(A$1:$A42)+1</f>
        <v>27</v>
      </c>
      <c r="B43" s="131" t="s">
        <v>121</v>
      </c>
      <c r="C43" s="30" t="s">
        <v>0</v>
      </c>
      <c r="D43" s="16">
        <v>0</v>
      </c>
      <c r="E43" s="16">
        <v>0</v>
      </c>
      <c r="F43" s="16">
        <f t="shared" si="14"/>
        <v>0</v>
      </c>
      <c r="G43" s="18">
        <f t="shared" si="15"/>
        <v>0</v>
      </c>
      <c r="H43" s="16">
        <v>0</v>
      </c>
      <c r="I43" s="16">
        <f t="shared" si="16"/>
        <v>0</v>
      </c>
      <c r="J43" s="18">
        <f t="shared" si="17"/>
        <v>0</v>
      </c>
      <c r="K43" s="16">
        <v>0</v>
      </c>
      <c r="L43" s="16">
        <f t="shared" si="18"/>
        <v>0</v>
      </c>
      <c r="M43" s="51">
        <f t="shared" si="12"/>
        <v>0</v>
      </c>
      <c r="N43" s="51"/>
      <c r="O43" s="51">
        <f>M43+N43</f>
        <v>0</v>
      </c>
    </row>
    <row r="44" spans="1:16" ht="16.75" customHeight="1">
      <c r="A44" s="41">
        <f>MAX(A$1:$A43)+1</f>
        <v>28</v>
      </c>
      <c r="B44" s="131" t="s">
        <v>122</v>
      </c>
      <c r="C44" s="30" t="s">
        <v>4</v>
      </c>
      <c r="D44" s="16">
        <v>0</v>
      </c>
      <c r="E44" s="16">
        <v>0</v>
      </c>
      <c r="F44" s="16">
        <f t="shared" si="14"/>
        <v>0</v>
      </c>
      <c r="G44" s="18">
        <f t="shared" si="15"/>
        <v>0</v>
      </c>
      <c r="H44" s="16">
        <v>0</v>
      </c>
      <c r="I44" s="16">
        <f t="shared" si="16"/>
        <v>0</v>
      </c>
      <c r="J44" s="18">
        <f t="shared" si="17"/>
        <v>0</v>
      </c>
      <c r="K44" s="16">
        <v>0</v>
      </c>
      <c r="L44" s="16">
        <f t="shared" si="18"/>
        <v>0</v>
      </c>
      <c r="M44" s="51">
        <f t="shared" si="12"/>
        <v>0</v>
      </c>
      <c r="N44" s="51"/>
      <c r="O44" s="51">
        <f t="shared" si="13"/>
        <v>0</v>
      </c>
    </row>
    <row r="45" spans="1:16" ht="16.75" customHeight="1">
      <c r="A45" s="42"/>
      <c r="B45" s="152" t="s">
        <v>127</v>
      </c>
      <c r="C45" s="163"/>
      <c r="D45" s="27"/>
      <c r="E45" s="84"/>
      <c r="F45" s="24">
        <f>SUM(F32:F44)</f>
        <v>0</v>
      </c>
      <c r="G45" s="25"/>
      <c r="H45" s="77"/>
      <c r="I45" s="24">
        <f>SUM(I32:I44)</f>
        <v>0</v>
      </c>
      <c r="J45" s="25"/>
      <c r="K45" s="77"/>
      <c r="L45" s="24">
        <f>SUM(L32:L44)</f>
        <v>0</v>
      </c>
      <c r="M45" s="54">
        <f>SUM(M32:M44)</f>
        <v>0</v>
      </c>
      <c r="N45" s="142">
        <f>SUM(N32:N44)</f>
        <v>0</v>
      </c>
      <c r="O45" s="142">
        <f>SUM(O32:O44)</f>
        <v>0</v>
      </c>
      <c r="P45" s="116" t="e">
        <f>ROUND(M45,0)=ROUND(SUM(#REF!,#REF!,L45,I45,F45),0)</f>
        <v>#REF!</v>
      </c>
    </row>
    <row r="46" spans="1:16" ht="16.75" customHeight="1">
      <c r="A46" s="70" t="s">
        <v>37</v>
      </c>
      <c r="B46" s="1"/>
      <c r="C46" s="69"/>
      <c r="D46" s="16"/>
      <c r="E46" s="85"/>
      <c r="F46" s="15"/>
      <c r="G46" s="16"/>
      <c r="H46" s="21"/>
      <c r="I46" s="15"/>
      <c r="J46" s="16"/>
      <c r="K46" s="21"/>
      <c r="L46" s="15"/>
      <c r="M46" s="51"/>
      <c r="N46" s="139"/>
      <c r="O46" s="139"/>
    </row>
    <row r="47" spans="1:16" ht="16.75" customHeight="1">
      <c r="A47" s="41">
        <f>MAX(A$1:$A46)+1</f>
        <v>29</v>
      </c>
      <c r="B47" s="131" t="s">
        <v>125</v>
      </c>
      <c r="C47" s="30" t="s">
        <v>2</v>
      </c>
      <c r="D47" s="16">
        <v>0</v>
      </c>
      <c r="E47" s="83">
        <v>0</v>
      </c>
      <c r="F47" s="15">
        <f>E47*D47</f>
        <v>0</v>
      </c>
      <c r="G47" s="16">
        <f>D47*(1+$C$122)</f>
        <v>0</v>
      </c>
      <c r="H47" s="21">
        <v>0</v>
      </c>
      <c r="I47" s="15">
        <f>H47*G47</f>
        <v>0</v>
      </c>
      <c r="J47" s="16">
        <f>G47*(1+$C$122)</f>
        <v>0</v>
      </c>
      <c r="K47" s="21">
        <v>0</v>
      </c>
      <c r="L47" s="15">
        <f>K47*J47</f>
        <v>0</v>
      </c>
      <c r="M47" s="51">
        <f>F47+I47+L47</f>
        <v>0</v>
      </c>
      <c r="N47" s="139"/>
      <c r="O47" s="139">
        <f>M47+N47</f>
        <v>0</v>
      </c>
    </row>
    <row r="48" spans="1:16" ht="16.75" customHeight="1">
      <c r="A48" s="41">
        <f>MAX(A$1:$A47)+1</f>
        <v>30</v>
      </c>
      <c r="B48" s="131" t="s">
        <v>126</v>
      </c>
      <c r="C48" s="30" t="s">
        <v>2</v>
      </c>
      <c r="D48" s="16">
        <v>0</v>
      </c>
      <c r="E48" s="83">
        <v>0</v>
      </c>
      <c r="F48" s="15">
        <f>E48*D48</f>
        <v>0</v>
      </c>
      <c r="G48" s="16">
        <f>D48*(1+$C$122)</f>
        <v>0</v>
      </c>
      <c r="H48" s="21">
        <v>0</v>
      </c>
      <c r="I48" s="15">
        <f>H48*G48</f>
        <v>0</v>
      </c>
      <c r="J48" s="16">
        <f>G48*(1+$C$122)</f>
        <v>0</v>
      </c>
      <c r="K48" s="21">
        <v>0</v>
      </c>
      <c r="L48" s="15">
        <f>K48*J48</f>
        <v>0</v>
      </c>
      <c r="M48" s="51">
        <f t="shared" ref="M48:M50" si="19">F48+I48+L48</f>
        <v>0</v>
      </c>
      <c r="N48" s="139"/>
      <c r="O48" s="139">
        <f>M48+N48</f>
        <v>0</v>
      </c>
    </row>
    <row r="49" spans="1:16" ht="16.5" customHeight="1">
      <c r="A49" s="41">
        <f>MAX(A$1:$A48)+1</f>
        <v>31</v>
      </c>
      <c r="B49" s="73" t="s">
        <v>50</v>
      </c>
      <c r="C49" s="30" t="s">
        <v>2</v>
      </c>
      <c r="D49" s="16">
        <v>0</v>
      </c>
      <c r="E49" s="83">
        <v>0</v>
      </c>
      <c r="F49" s="15">
        <f>E49*D49</f>
        <v>0</v>
      </c>
      <c r="G49" s="16">
        <f>D49*(1+$C$122)</f>
        <v>0</v>
      </c>
      <c r="H49" s="21">
        <v>0</v>
      </c>
      <c r="I49" s="15">
        <f>H49*G49</f>
        <v>0</v>
      </c>
      <c r="J49" s="16">
        <f>G49*(1+$C$122)</f>
        <v>0</v>
      </c>
      <c r="K49" s="21">
        <v>0</v>
      </c>
      <c r="L49" s="15">
        <f>K49*J49</f>
        <v>0</v>
      </c>
      <c r="M49" s="51">
        <f t="shared" si="19"/>
        <v>0</v>
      </c>
      <c r="N49" s="139"/>
      <c r="O49" s="139">
        <f>M49+N49</f>
        <v>0</v>
      </c>
    </row>
    <row r="50" spans="1:16" ht="16.75" customHeight="1">
      <c r="A50" s="41">
        <f>MAX(A$1:$A49)+1</f>
        <v>32</v>
      </c>
      <c r="B50" s="73" t="s">
        <v>51</v>
      </c>
      <c r="C50" s="30" t="s">
        <v>2</v>
      </c>
      <c r="D50" s="16">
        <v>0</v>
      </c>
      <c r="E50" s="83">
        <v>0</v>
      </c>
      <c r="F50" s="15">
        <f>E50*D50</f>
        <v>0</v>
      </c>
      <c r="G50" s="16">
        <f>D50*(1+$C$122)</f>
        <v>0</v>
      </c>
      <c r="H50" s="21">
        <v>0</v>
      </c>
      <c r="I50" s="15">
        <f>H50*G50</f>
        <v>0</v>
      </c>
      <c r="J50" s="16">
        <f>G50*(1+$C$122)</f>
        <v>0</v>
      </c>
      <c r="K50" s="21">
        <v>0</v>
      </c>
      <c r="L50" s="15">
        <f>K50*J50</f>
        <v>0</v>
      </c>
      <c r="M50" s="51">
        <f t="shared" si="19"/>
        <v>0</v>
      </c>
      <c r="N50" s="139"/>
      <c r="O50" s="139">
        <f>M50+N50</f>
        <v>0</v>
      </c>
    </row>
    <row r="51" spans="1:16" ht="16.75" customHeight="1">
      <c r="A51" s="42"/>
      <c r="B51" s="74" t="s">
        <v>32</v>
      </c>
      <c r="C51" s="76"/>
      <c r="D51" s="27"/>
      <c r="E51" s="84"/>
      <c r="F51" s="24">
        <f>SUM(F47:F50)</f>
        <v>0</v>
      </c>
      <c r="G51" s="25"/>
      <c r="H51" s="77"/>
      <c r="I51" s="24">
        <f>SUM(I47:I50)</f>
        <v>0</v>
      </c>
      <c r="J51" s="25"/>
      <c r="K51" s="77"/>
      <c r="L51" s="24">
        <f>SUM(L47:L50)</f>
        <v>0</v>
      </c>
      <c r="M51" s="54">
        <f>SUM(M49:M50)</f>
        <v>0</v>
      </c>
      <c r="N51" s="142">
        <f>SUM(N49:N50)</f>
        <v>0</v>
      </c>
      <c r="O51" s="142">
        <f>SUM(O49:O50)</f>
        <v>0</v>
      </c>
      <c r="P51" s="57" t="e">
        <f>ROUND(M51,0)=ROUND(SUM(#REF!,#REF!,L51,I51,F51),0)</f>
        <v>#REF!</v>
      </c>
    </row>
    <row r="52" spans="1:16" ht="16.75" customHeight="1">
      <c r="A52" s="70" t="s">
        <v>44</v>
      </c>
      <c r="B52" s="1"/>
      <c r="C52" s="69"/>
      <c r="D52" s="16"/>
      <c r="E52" s="85"/>
      <c r="F52" s="15"/>
      <c r="G52" s="16"/>
      <c r="H52" s="21"/>
      <c r="I52" s="15"/>
      <c r="J52" s="16"/>
      <c r="K52" s="21"/>
      <c r="L52" s="15"/>
      <c r="M52" s="51"/>
      <c r="N52" s="139"/>
      <c r="O52" s="139"/>
      <c r="P52" s="2"/>
    </row>
    <row r="53" spans="1:16" ht="16.75" customHeight="1">
      <c r="A53" s="164"/>
      <c r="B53" s="72" t="s">
        <v>130</v>
      </c>
      <c r="C53" s="75"/>
      <c r="D53" s="16"/>
      <c r="E53" s="85"/>
      <c r="F53" s="15"/>
      <c r="G53" s="16"/>
      <c r="H53" s="21"/>
      <c r="I53" s="15"/>
      <c r="J53" s="16"/>
      <c r="K53" s="21"/>
      <c r="L53" s="15"/>
      <c r="M53" s="51"/>
      <c r="N53" s="51"/>
      <c r="O53" s="51"/>
      <c r="P53" s="2"/>
    </row>
    <row r="54" spans="1:16" ht="16.75" customHeight="1">
      <c r="A54" s="41">
        <f>MAX(A$1:$A53)+1</f>
        <v>33</v>
      </c>
      <c r="B54" s="73" t="s">
        <v>147</v>
      </c>
      <c r="C54" s="30" t="s">
        <v>3</v>
      </c>
      <c r="D54" s="16">
        <v>0</v>
      </c>
      <c r="E54" s="83">
        <f>'Travel Detail'!B12</f>
        <v>0</v>
      </c>
      <c r="F54" s="15">
        <f>E54*D54</f>
        <v>0</v>
      </c>
      <c r="G54" s="132">
        <f>D54*(1+$C$122)</f>
        <v>0</v>
      </c>
      <c r="H54" s="83">
        <f>'Travel Detail'!E12</f>
        <v>0</v>
      </c>
      <c r="I54" s="15">
        <f>H54*G54</f>
        <v>0</v>
      </c>
      <c r="J54" s="132">
        <f>G54*(1+$C$122)</f>
        <v>0</v>
      </c>
      <c r="K54" s="83">
        <f>'Travel Detail'!H12</f>
        <v>0</v>
      </c>
      <c r="L54" s="15">
        <f>K54*J54</f>
        <v>0</v>
      </c>
      <c r="M54" s="51">
        <f>F54+I54+L54</f>
        <v>0</v>
      </c>
      <c r="N54" s="51"/>
      <c r="O54" s="51">
        <f>M54+N54</f>
        <v>0</v>
      </c>
      <c r="P54" s="2"/>
    </row>
    <row r="55" spans="1:16" ht="16.75" customHeight="1">
      <c r="A55" s="41">
        <f>MAX(A$1:$A54)+1</f>
        <v>34</v>
      </c>
      <c r="B55" s="73" t="s">
        <v>131</v>
      </c>
      <c r="C55" s="30" t="s">
        <v>1</v>
      </c>
      <c r="D55" s="16">
        <v>0</v>
      </c>
      <c r="E55" s="83">
        <f>E54</f>
        <v>0</v>
      </c>
      <c r="F55" s="15">
        <f>E55*D55</f>
        <v>0</v>
      </c>
      <c r="G55" s="16">
        <f>D55</f>
        <v>0</v>
      </c>
      <c r="H55" s="83">
        <f>E55</f>
        <v>0</v>
      </c>
      <c r="I55" s="15">
        <f>H55*G55</f>
        <v>0</v>
      </c>
      <c r="J55" s="132">
        <f>G55</f>
        <v>0</v>
      </c>
      <c r="K55" s="83">
        <f>H55</f>
        <v>0</v>
      </c>
      <c r="L55" s="15">
        <f>K55*J55</f>
        <v>0</v>
      </c>
      <c r="M55" s="51">
        <f t="shared" ref="M55:M70" si="20">F55+I55+L55</f>
        <v>0</v>
      </c>
      <c r="N55" s="51"/>
      <c r="O55" s="51">
        <f>M55+N55</f>
        <v>0</v>
      </c>
      <c r="P55" s="2"/>
    </row>
    <row r="56" spans="1:16" ht="16.75" customHeight="1">
      <c r="A56" s="41">
        <f>MAX(A$1:$A55)+1</f>
        <v>35</v>
      </c>
      <c r="B56" s="73" t="s">
        <v>132</v>
      </c>
      <c r="C56" s="30" t="s">
        <v>3</v>
      </c>
      <c r="D56" s="16">
        <v>0</v>
      </c>
      <c r="E56" s="83">
        <f>'Travel Detail'!B17</f>
        <v>0</v>
      </c>
      <c r="F56" s="15">
        <f>E56*D56</f>
        <v>0</v>
      </c>
      <c r="G56" s="132">
        <f>D56*(1+$C$122)</f>
        <v>0</v>
      </c>
      <c r="H56" s="83">
        <f>'Travel Detail'!E17</f>
        <v>0</v>
      </c>
      <c r="I56" s="15">
        <f>H56*G56</f>
        <v>0</v>
      </c>
      <c r="J56" s="132">
        <f>G56*(1+$C$122)</f>
        <v>0</v>
      </c>
      <c r="K56" s="83">
        <f>'Travel Detail'!H17</f>
        <v>0</v>
      </c>
      <c r="L56" s="15">
        <f>K56*J56</f>
        <v>0</v>
      </c>
      <c r="M56" s="51">
        <f t="shared" si="20"/>
        <v>0</v>
      </c>
      <c r="N56" s="51"/>
      <c r="O56" s="51">
        <f>M56+N56</f>
        <v>0</v>
      </c>
      <c r="P56" s="2"/>
    </row>
    <row r="57" spans="1:16" ht="16.75" customHeight="1">
      <c r="A57" s="41">
        <f>MAX(A$1:$A56)+1</f>
        <v>36</v>
      </c>
      <c r="B57" s="73" t="s">
        <v>49</v>
      </c>
      <c r="C57" s="30" t="s">
        <v>3</v>
      </c>
      <c r="D57" s="16">
        <v>0</v>
      </c>
      <c r="E57" s="83">
        <f>E54+E56</f>
        <v>0</v>
      </c>
      <c r="F57" s="15">
        <f>E57*D57</f>
        <v>0</v>
      </c>
      <c r="G57" s="132">
        <f>D57*(1+$C$122)</f>
        <v>0</v>
      </c>
      <c r="H57" s="83">
        <f>H54+H56</f>
        <v>0</v>
      </c>
      <c r="I57" s="15">
        <f>H57*G57</f>
        <v>0</v>
      </c>
      <c r="J57" s="132">
        <f>G57*(1+$C$122)</f>
        <v>0</v>
      </c>
      <c r="K57" s="83">
        <f>K54+K56</f>
        <v>0</v>
      </c>
      <c r="L57" s="15">
        <f>K57*J57</f>
        <v>0</v>
      </c>
      <c r="M57" s="51">
        <f t="shared" si="20"/>
        <v>0</v>
      </c>
      <c r="N57" s="51"/>
      <c r="O57" s="51">
        <f>M57+N57</f>
        <v>0</v>
      </c>
      <c r="P57" s="2"/>
    </row>
    <row r="58" spans="1:16" ht="16.75" customHeight="1">
      <c r="A58" s="41"/>
      <c r="B58" s="72" t="s">
        <v>133</v>
      </c>
      <c r="C58" s="30"/>
      <c r="D58" s="16"/>
      <c r="E58" s="83"/>
      <c r="F58" s="15"/>
      <c r="G58" s="16"/>
      <c r="H58" s="83"/>
      <c r="I58" s="15"/>
      <c r="J58" s="132"/>
      <c r="K58" s="83"/>
      <c r="L58" s="15"/>
      <c r="M58" s="51">
        <f t="shared" si="20"/>
        <v>0</v>
      </c>
      <c r="N58" s="51"/>
      <c r="O58" s="51"/>
      <c r="P58" s="2"/>
    </row>
    <row r="59" spans="1:16" ht="16.75" customHeight="1">
      <c r="A59" s="41">
        <f>MAX(A$1:$A58)+1</f>
        <v>37</v>
      </c>
      <c r="B59" s="131" t="s">
        <v>145</v>
      </c>
      <c r="C59" s="30" t="s">
        <v>3</v>
      </c>
      <c r="D59" s="16">
        <f>D54</f>
        <v>0</v>
      </c>
      <c r="E59" s="83">
        <f>'Travel Detail'!B24</f>
        <v>0</v>
      </c>
      <c r="F59" s="15">
        <f>E59*D59</f>
        <v>0</v>
      </c>
      <c r="G59" s="132">
        <f>D59*(1+$C$122)</f>
        <v>0</v>
      </c>
      <c r="H59" s="83">
        <f>'Travel Detail'!E24</f>
        <v>0</v>
      </c>
      <c r="I59" s="15">
        <f>H59*G59</f>
        <v>0</v>
      </c>
      <c r="J59" s="132">
        <f>G59*(1+$C$122)</f>
        <v>0</v>
      </c>
      <c r="K59" s="83">
        <f>'Travel Detail'!H24</f>
        <v>0</v>
      </c>
      <c r="L59" s="15">
        <f>K59*J59</f>
        <v>0</v>
      </c>
      <c r="M59" s="51">
        <f t="shared" si="20"/>
        <v>0</v>
      </c>
      <c r="N59" s="51"/>
      <c r="O59" s="51">
        <f>M59+N59</f>
        <v>0</v>
      </c>
      <c r="P59" s="2"/>
    </row>
    <row r="60" spans="1:16" ht="16.75" customHeight="1">
      <c r="A60" s="41">
        <f>MAX(A$1:$A59)+1</f>
        <v>38</v>
      </c>
      <c r="B60" s="131" t="s">
        <v>49</v>
      </c>
      <c r="C60" s="30" t="s">
        <v>3</v>
      </c>
      <c r="D60" s="16">
        <f>D57</f>
        <v>0</v>
      </c>
      <c r="E60" s="83">
        <f>E59</f>
        <v>0</v>
      </c>
      <c r="F60" s="15">
        <f>E60*D60</f>
        <v>0</v>
      </c>
      <c r="G60" s="132">
        <f>D60*(1+$C$122)</f>
        <v>0</v>
      </c>
      <c r="H60" s="83">
        <f>H59</f>
        <v>0</v>
      </c>
      <c r="I60" s="15">
        <f>H60*G60</f>
        <v>0</v>
      </c>
      <c r="J60" s="132">
        <f>G60*(1+$C$122)</f>
        <v>0</v>
      </c>
      <c r="K60" s="83">
        <f>K59</f>
        <v>0</v>
      </c>
      <c r="L60" s="15">
        <f>K60*J60</f>
        <v>0</v>
      </c>
      <c r="M60" s="51">
        <f t="shared" si="20"/>
        <v>0</v>
      </c>
      <c r="N60" s="51"/>
      <c r="O60" s="51">
        <f>M60+N60</f>
        <v>0</v>
      </c>
      <c r="P60" s="2"/>
    </row>
    <row r="61" spans="1:16" ht="16.75" customHeight="1">
      <c r="A61" s="41">
        <f>MAX(A$1:$A60)+1</f>
        <v>39</v>
      </c>
      <c r="B61" s="73" t="s">
        <v>134</v>
      </c>
      <c r="C61" s="30" t="s">
        <v>1</v>
      </c>
      <c r="D61" s="16">
        <v>0</v>
      </c>
      <c r="E61" s="83">
        <f>E60</f>
        <v>0</v>
      </c>
      <c r="F61" s="15">
        <f>E61*D61</f>
        <v>0</v>
      </c>
      <c r="G61" s="16">
        <f>D61</f>
        <v>0</v>
      </c>
      <c r="H61" s="83">
        <f>H60</f>
        <v>0</v>
      </c>
      <c r="I61" s="15">
        <f>H61*G61</f>
        <v>0</v>
      </c>
      <c r="J61" s="132">
        <f>G61</f>
        <v>0</v>
      </c>
      <c r="K61" s="83">
        <f>K60</f>
        <v>0</v>
      </c>
      <c r="L61" s="15">
        <f>K61*J61</f>
        <v>0</v>
      </c>
      <c r="M61" s="51">
        <f t="shared" si="20"/>
        <v>0</v>
      </c>
      <c r="N61" s="51"/>
      <c r="O61" s="51">
        <f>M61+N61</f>
        <v>0</v>
      </c>
      <c r="P61" s="2"/>
    </row>
    <row r="62" spans="1:16" ht="16.75" customHeight="1">
      <c r="A62" s="41">
        <f>MAX(A$1:$A61)+1</f>
        <v>40</v>
      </c>
      <c r="B62" s="131" t="s">
        <v>135</v>
      </c>
      <c r="C62" s="30" t="s">
        <v>2</v>
      </c>
      <c r="D62" s="16">
        <v>0</v>
      </c>
      <c r="E62" s="83">
        <f>'Travel Detail'!D24</f>
        <v>0</v>
      </c>
      <c r="F62" s="15">
        <f>E62*D62</f>
        <v>0</v>
      </c>
      <c r="G62" s="16">
        <f>D62</f>
        <v>0</v>
      </c>
      <c r="H62" s="83">
        <f>'Travel Detail'!G24</f>
        <v>0</v>
      </c>
      <c r="I62" s="15">
        <f>H62*G62</f>
        <v>0</v>
      </c>
      <c r="J62" s="132">
        <f>G62</f>
        <v>0</v>
      </c>
      <c r="K62" s="83">
        <f>'Travel Detail'!J24</f>
        <v>0</v>
      </c>
      <c r="L62" s="15">
        <f>K62*J62</f>
        <v>0</v>
      </c>
      <c r="M62" s="51">
        <f t="shared" si="20"/>
        <v>0</v>
      </c>
      <c r="N62" s="51"/>
      <c r="O62" s="51">
        <f>M62+N62</f>
        <v>0</v>
      </c>
      <c r="P62" s="2"/>
    </row>
    <row r="63" spans="1:16" ht="16.75" customHeight="1">
      <c r="A63" s="41"/>
      <c r="B63" s="72" t="s">
        <v>136</v>
      </c>
      <c r="C63" s="30"/>
      <c r="D63" s="16"/>
      <c r="E63" s="83"/>
      <c r="F63" s="15"/>
      <c r="G63" s="16"/>
      <c r="H63" s="83"/>
      <c r="I63" s="15"/>
      <c r="J63" s="132"/>
      <c r="K63" s="83"/>
      <c r="L63" s="15"/>
      <c r="M63" s="51">
        <f t="shared" si="20"/>
        <v>0</v>
      </c>
      <c r="N63" s="51"/>
      <c r="O63" s="51"/>
      <c r="P63" s="2"/>
    </row>
    <row r="64" spans="1:16" ht="16.75" customHeight="1">
      <c r="A64" s="41">
        <f>MAX(A$1:$A63)+1</f>
        <v>41</v>
      </c>
      <c r="B64" s="131" t="s">
        <v>146</v>
      </c>
      <c r="C64" s="30" t="s">
        <v>3</v>
      </c>
      <c r="D64" s="16">
        <f>D59</f>
        <v>0</v>
      </c>
      <c r="E64" s="83">
        <f>'Travel Detail'!B29</f>
        <v>0</v>
      </c>
      <c r="F64" s="15">
        <f>E64*D64</f>
        <v>0</v>
      </c>
      <c r="G64" s="16">
        <f>D64*(1+$C$122)</f>
        <v>0</v>
      </c>
      <c r="H64" s="83">
        <f>'Travel Detail'!E29</f>
        <v>0</v>
      </c>
      <c r="I64" s="15">
        <f>H64*G64</f>
        <v>0</v>
      </c>
      <c r="J64" s="132">
        <f>G64*(1+$C$122)</f>
        <v>0</v>
      </c>
      <c r="K64" s="83">
        <f>'Travel Detail'!H29</f>
        <v>0</v>
      </c>
      <c r="L64" s="15">
        <f>K64*J64</f>
        <v>0</v>
      </c>
      <c r="M64" s="51">
        <f t="shared" si="20"/>
        <v>0</v>
      </c>
      <c r="N64" s="51"/>
      <c r="O64" s="51">
        <f>M64+N64</f>
        <v>0</v>
      </c>
      <c r="P64" s="2"/>
    </row>
    <row r="65" spans="1:16" ht="16.75" customHeight="1">
      <c r="A65" s="41">
        <f>MAX(A$1:$A64)+1</f>
        <v>42</v>
      </c>
      <c r="B65" s="73" t="s">
        <v>49</v>
      </c>
      <c r="C65" s="30" t="s">
        <v>3</v>
      </c>
      <c r="D65" s="132">
        <f t="shared" ref="D65:D67" si="21">D60</f>
        <v>0</v>
      </c>
      <c r="E65" s="83">
        <f>E64</f>
        <v>0</v>
      </c>
      <c r="F65" s="15">
        <f>E65*D65</f>
        <v>0</v>
      </c>
      <c r="G65" s="132">
        <f>D65*(1+$C$122)</f>
        <v>0</v>
      </c>
      <c r="H65" s="83">
        <f>H64</f>
        <v>0</v>
      </c>
      <c r="I65" s="15">
        <f>H65*G65</f>
        <v>0</v>
      </c>
      <c r="J65" s="132">
        <f>G65*(1+$C$122)</f>
        <v>0</v>
      </c>
      <c r="K65" s="83">
        <f>K64</f>
        <v>0</v>
      </c>
      <c r="L65" s="15">
        <f>K65*J65</f>
        <v>0</v>
      </c>
      <c r="M65" s="51">
        <f t="shared" si="20"/>
        <v>0</v>
      </c>
      <c r="N65" s="51"/>
      <c r="O65" s="51">
        <f>M65+N65</f>
        <v>0</v>
      </c>
      <c r="P65" s="2"/>
    </row>
    <row r="66" spans="1:16" ht="16.75" customHeight="1">
      <c r="A66" s="41">
        <f>MAX(A$1:$A65)+1</f>
        <v>43</v>
      </c>
      <c r="B66" s="73" t="s">
        <v>134</v>
      </c>
      <c r="C66" s="30" t="s">
        <v>1</v>
      </c>
      <c r="D66" s="132">
        <f t="shared" si="21"/>
        <v>0</v>
      </c>
      <c r="E66" s="83">
        <f>E65</f>
        <v>0</v>
      </c>
      <c r="F66" s="15">
        <f>E66*D66</f>
        <v>0</v>
      </c>
      <c r="G66" s="16">
        <f>D66</f>
        <v>0</v>
      </c>
      <c r="H66" s="83">
        <f>H65</f>
        <v>0</v>
      </c>
      <c r="I66" s="15">
        <f>H66*G66</f>
        <v>0</v>
      </c>
      <c r="J66" s="132">
        <f>G66</f>
        <v>0</v>
      </c>
      <c r="K66" s="83">
        <f>K65</f>
        <v>0</v>
      </c>
      <c r="L66" s="15">
        <f>K66*J66</f>
        <v>0</v>
      </c>
      <c r="M66" s="51">
        <f t="shared" si="20"/>
        <v>0</v>
      </c>
      <c r="N66" s="51"/>
      <c r="O66" s="51">
        <f>M66+N66</f>
        <v>0</v>
      </c>
      <c r="P66" s="2"/>
    </row>
    <row r="67" spans="1:16" ht="16.75" customHeight="1">
      <c r="A67" s="41">
        <f>MAX(A$1:$A66)+1</f>
        <v>44</v>
      </c>
      <c r="B67" s="131" t="s">
        <v>135</v>
      </c>
      <c r="C67" s="30" t="s">
        <v>2</v>
      </c>
      <c r="D67" s="132">
        <f t="shared" si="21"/>
        <v>0</v>
      </c>
      <c r="E67" s="83">
        <f>'Travel Detail'!D29</f>
        <v>0</v>
      </c>
      <c r="F67" s="15">
        <f>E67*D67</f>
        <v>0</v>
      </c>
      <c r="G67" s="16">
        <f>D67</f>
        <v>0</v>
      </c>
      <c r="H67" s="83">
        <f>'Travel Detail'!G29</f>
        <v>0</v>
      </c>
      <c r="I67" s="15">
        <f>H67*G67</f>
        <v>0</v>
      </c>
      <c r="J67" s="132">
        <f>G67</f>
        <v>0</v>
      </c>
      <c r="K67" s="83">
        <f>'Travel Detail'!J29</f>
        <v>0</v>
      </c>
      <c r="L67" s="15">
        <f>K67*J67</f>
        <v>0</v>
      </c>
      <c r="M67" s="51">
        <f t="shared" si="20"/>
        <v>0</v>
      </c>
      <c r="N67" s="51"/>
      <c r="O67" s="51">
        <f>M67+N67</f>
        <v>0</v>
      </c>
      <c r="P67" s="2"/>
    </row>
    <row r="68" spans="1:16" ht="16.75" customHeight="1">
      <c r="A68" s="41"/>
      <c r="B68" s="72" t="s">
        <v>137</v>
      </c>
      <c r="C68" s="30"/>
      <c r="D68" s="16"/>
      <c r="E68" s="83"/>
      <c r="F68" s="15"/>
      <c r="G68" s="16"/>
      <c r="H68" s="21"/>
      <c r="I68" s="15"/>
      <c r="J68" s="132"/>
      <c r="K68" s="21"/>
      <c r="L68" s="15"/>
      <c r="M68" s="51">
        <f t="shared" si="20"/>
        <v>0</v>
      </c>
      <c r="N68" s="51"/>
      <c r="O68" s="51"/>
      <c r="P68" s="2"/>
    </row>
    <row r="69" spans="1:16" ht="16.75" customHeight="1">
      <c r="A69" s="41">
        <f>MAX(A$1:$A68)+1</f>
        <v>45</v>
      </c>
      <c r="B69" s="73" t="s">
        <v>41</v>
      </c>
      <c r="C69" s="30" t="s">
        <v>3</v>
      </c>
      <c r="D69" s="16">
        <v>0</v>
      </c>
      <c r="E69" s="83">
        <f>'Travel Detail'!B35</f>
        <v>0</v>
      </c>
      <c r="F69" s="15">
        <f>E69*D69</f>
        <v>0</v>
      </c>
      <c r="G69" s="18">
        <f t="shared" ref="G69" si="22">D69*(1+$C$122)</f>
        <v>0</v>
      </c>
      <c r="H69" s="83">
        <f>'Travel Detail'!E35</f>
        <v>0</v>
      </c>
      <c r="I69" s="15">
        <f>H69*G69</f>
        <v>0</v>
      </c>
      <c r="J69" s="18">
        <f>G69*(1+$C$122)</f>
        <v>0</v>
      </c>
      <c r="K69" s="83">
        <f>'Travel Detail'!H35</f>
        <v>0</v>
      </c>
      <c r="L69" s="15">
        <f>K69*J69</f>
        <v>0</v>
      </c>
      <c r="M69" s="51">
        <f t="shared" si="20"/>
        <v>0</v>
      </c>
      <c r="N69" s="51"/>
      <c r="O69" s="51">
        <f>M69+N69</f>
        <v>0</v>
      </c>
      <c r="P69" s="2"/>
    </row>
    <row r="70" spans="1:16" ht="16.75" customHeight="1">
      <c r="A70" s="41">
        <f>MAX(A$1:$A69)+1</f>
        <v>46</v>
      </c>
      <c r="B70" s="73" t="s">
        <v>138</v>
      </c>
      <c r="C70" s="30" t="s">
        <v>3</v>
      </c>
      <c r="D70" s="16">
        <v>0</v>
      </c>
      <c r="E70" s="83">
        <f>'Travel Detail'!D35</f>
        <v>0</v>
      </c>
      <c r="F70" s="15">
        <f>E70*D70</f>
        <v>0</v>
      </c>
      <c r="G70" s="16">
        <f>D70</f>
        <v>0</v>
      </c>
      <c r="H70" s="83">
        <f>'Travel Detail'!G35</f>
        <v>0</v>
      </c>
      <c r="I70" s="15">
        <f>H70*G70</f>
        <v>0</v>
      </c>
      <c r="J70" s="132">
        <f>G70</f>
        <v>0</v>
      </c>
      <c r="K70" s="83">
        <f>'Travel Detail'!J35</f>
        <v>0</v>
      </c>
      <c r="L70" s="15">
        <f>K70*J70</f>
        <v>0</v>
      </c>
      <c r="M70" s="51">
        <f t="shared" si="20"/>
        <v>0</v>
      </c>
      <c r="N70" s="51"/>
      <c r="O70" s="51">
        <f>M70+N70</f>
        <v>0</v>
      </c>
    </row>
    <row r="71" spans="1:16" ht="15" customHeight="1">
      <c r="A71" s="42"/>
      <c r="B71" s="74" t="s">
        <v>128</v>
      </c>
      <c r="C71" s="76"/>
      <c r="D71" s="27"/>
      <c r="E71" s="84"/>
      <c r="F71" s="24">
        <f>SUM(F54:F70)</f>
        <v>0</v>
      </c>
      <c r="G71" s="25"/>
      <c r="H71" s="77"/>
      <c r="I71" s="24">
        <f>SUM(I54:I70)</f>
        <v>0</v>
      </c>
      <c r="J71" s="25"/>
      <c r="K71" s="77"/>
      <c r="L71" s="24">
        <f>SUM(L54:L70)</f>
        <v>0</v>
      </c>
      <c r="M71" s="54">
        <f>SUM(M54:M70)</f>
        <v>0</v>
      </c>
      <c r="N71" s="142">
        <f>SUM(N54:N70)</f>
        <v>0</v>
      </c>
      <c r="O71" s="142">
        <f>SUM(O54:O70)</f>
        <v>0</v>
      </c>
      <c r="P71" s="57" t="e">
        <f>ROUND(M71,0)=ROUND(SUM(#REF!,#REF!,L71,I71,F71),0)</f>
        <v>#REF!</v>
      </c>
    </row>
    <row r="72" spans="1:16" ht="16.75" customHeight="1">
      <c r="A72" s="70" t="s">
        <v>45</v>
      </c>
      <c r="B72" s="1"/>
      <c r="C72" s="75"/>
      <c r="D72" s="16"/>
      <c r="E72" s="85"/>
      <c r="F72" s="15"/>
      <c r="G72" s="16"/>
      <c r="H72" s="21"/>
      <c r="I72" s="15"/>
      <c r="J72" s="16"/>
      <c r="K72" s="21"/>
      <c r="L72" s="15"/>
      <c r="M72" s="146"/>
      <c r="N72" s="139"/>
      <c r="O72" s="146"/>
    </row>
    <row r="73" spans="1:16" ht="16.75" customHeight="1">
      <c r="A73" s="41"/>
      <c r="B73" s="72" t="s">
        <v>38</v>
      </c>
      <c r="C73" s="75"/>
      <c r="D73" s="16"/>
      <c r="E73" s="85"/>
      <c r="F73" s="15"/>
      <c r="G73" s="16"/>
      <c r="H73" s="21"/>
      <c r="I73" s="15"/>
      <c r="J73" s="16"/>
      <c r="K73" s="21"/>
      <c r="L73" s="15"/>
      <c r="M73" s="51"/>
      <c r="N73" s="51"/>
      <c r="O73" s="51"/>
    </row>
    <row r="74" spans="1:16" ht="16.75" customHeight="1">
      <c r="A74" s="41">
        <f>MAX(A$1:$A73)+1</f>
        <v>47</v>
      </c>
      <c r="B74" s="73" t="s">
        <v>57</v>
      </c>
      <c r="C74" s="30" t="s">
        <v>1</v>
      </c>
      <c r="D74" s="18">
        <v>0</v>
      </c>
      <c r="E74" s="83">
        <v>0</v>
      </c>
      <c r="F74" s="19">
        <f>E74*D74</f>
        <v>0</v>
      </c>
      <c r="G74" s="18">
        <f>D74*(1+$C$122)</f>
        <v>0</v>
      </c>
      <c r="H74" s="86">
        <v>0</v>
      </c>
      <c r="I74" s="19">
        <f>H74*G74</f>
        <v>0</v>
      </c>
      <c r="J74" s="18">
        <f>G74*(1+$C$122)</f>
        <v>0</v>
      </c>
      <c r="K74" s="86">
        <v>0</v>
      </c>
      <c r="L74" s="19">
        <f>K74*J74</f>
        <v>0</v>
      </c>
      <c r="M74" s="51">
        <f>F74+I74+L74</f>
        <v>0</v>
      </c>
      <c r="N74" s="51"/>
      <c r="O74" s="51">
        <f>M74+N74</f>
        <v>0</v>
      </c>
    </row>
    <row r="75" spans="1:16" ht="16.75" customHeight="1">
      <c r="A75" s="41">
        <f>MAX(A$1:$A74)+1</f>
        <v>48</v>
      </c>
      <c r="B75" s="73" t="s">
        <v>58</v>
      </c>
      <c r="C75" s="30" t="s">
        <v>1</v>
      </c>
      <c r="D75" s="18">
        <v>0</v>
      </c>
      <c r="E75" s="83">
        <v>0</v>
      </c>
      <c r="F75" s="19">
        <f>E75*D75</f>
        <v>0</v>
      </c>
      <c r="G75" s="18">
        <f>D75*(1+$C$122)</f>
        <v>0</v>
      </c>
      <c r="H75" s="86">
        <v>0</v>
      </c>
      <c r="I75" s="19">
        <f>H75*G75</f>
        <v>0</v>
      </c>
      <c r="J75" s="18">
        <f>G75*(1+$C$122)</f>
        <v>0</v>
      </c>
      <c r="K75" s="86">
        <v>0</v>
      </c>
      <c r="L75" s="19">
        <f>K75*J75</f>
        <v>0</v>
      </c>
      <c r="M75" s="51">
        <f>F75+I75+L75</f>
        <v>0</v>
      </c>
      <c r="N75" s="51"/>
      <c r="O75" s="51">
        <f t="shared" ref="O75:O87" si="23">M75+N75</f>
        <v>0</v>
      </c>
    </row>
    <row r="76" spans="1:16" ht="16.75" customHeight="1">
      <c r="A76" s="42"/>
      <c r="B76" s="74" t="s">
        <v>85</v>
      </c>
      <c r="C76" s="76"/>
      <c r="D76" s="27"/>
      <c r="E76" s="84"/>
      <c r="F76" s="24">
        <f>SUM(F74:F75)</f>
        <v>0</v>
      </c>
      <c r="G76" s="25"/>
      <c r="H76" s="77"/>
      <c r="I76" s="24">
        <f>SUM(I74:I75)</f>
        <v>0</v>
      </c>
      <c r="J76" s="25"/>
      <c r="K76" s="77"/>
      <c r="L76" s="24">
        <f>SUM(L74:L75)</f>
        <v>0</v>
      </c>
      <c r="M76" s="54">
        <f>SUM(M74:M75)</f>
        <v>0</v>
      </c>
      <c r="N76" s="142">
        <f>SUM(N74:N75)</f>
        <v>0</v>
      </c>
      <c r="O76" s="142">
        <f>SUM(O74:O75)</f>
        <v>0</v>
      </c>
      <c r="P76" s="57" t="e">
        <f>ROUND(M76,0)=ROUND(SUM(#REF!,#REF!,L76,I76,F76),0)</f>
        <v>#REF!</v>
      </c>
    </row>
    <row r="77" spans="1:16" ht="16.75" customHeight="1">
      <c r="A77" s="41"/>
      <c r="B77" s="72" t="s">
        <v>39</v>
      </c>
      <c r="C77" s="75"/>
      <c r="D77" s="16"/>
      <c r="E77" s="85"/>
      <c r="F77" s="15"/>
      <c r="G77" s="16"/>
      <c r="H77" s="21"/>
      <c r="I77" s="15"/>
      <c r="J77" s="16"/>
      <c r="K77" s="21"/>
      <c r="L77" s="15"/>
      <c r="M77" s="51"/>
      <c r="N77" s="51"/>
      <c r="O77" s="51"/>
    </row>
    <row r="78" spans="1:16" ht="16.75" customHeight="1">
      <c r="A78" s="41">
        <f>MAX(A$1:$A77)+1</f>
        <v>49</v>
      </c>
      <c r="B78" s="73" t="s">
        <v>62</v>
      </c>
      <c r="C78" s="30" t="s">
        <v>1</v>
      </c>
      <c r="D78" s="16">
        <v>0</v>
      </c>
      <c r="E78" s="83">
        <v>0</v>
      </c>
      <c r="F78" s="15">
        <f t="shared" ref="F78:F84" si="24">E78*D78</f>
        <v>0</v>
      </c>
      <c r="G78" s="18">
        <f t="shared" ref="G78:G84" si="25">D78*(1+$C$122)</f>
        <v>0</v>
      </c>
      <c r="H78" s="21">
        <v>0</v>
      </c>
      <c r="I78" s="15">
        <f t="shared" ref="I78:I84" si="26">H78*G78</f>
        <v>0</v>
      </c>
      <c r="J78" s="18">
        <f t="shared" ref="J78:J84" si="27">G78*(1+$C$122)</f>
        <v>0</v>
      </c>
      <c r="K78" s="21">
        <v>0</v>
      </c>
      <c r="L78" s="15">
        <f t="shared" ref="L78:L84" si="28">K78*J78</f>
        <v>0</v>
      </c>
      <c r="M78" s="51">
        <f>F78+I78+L78</f>
        <v>0</v>
      </c>
      <c r="N78" s="51"/>
      <c r="O78" s="51">
        <f t="shared" si="23"/>
        <v>0</v>
      </c>
    </row>
    <row r="79" spans="1:16" ht="16.75" customHeight="1">
      <c r="A79" s="41">
        <f>MAX(A$1:$A78)+1</f>
        <v>50</v>
      </c>
      <c r="B79" s="73" t="s">
        <v>63</v>
      </c>
      <c r="C79" s="30" t="s">
        <v>1</v>
      </c>
      <c r="D79" s="16">
        <v>0</v>
      </c>
      <c r="E79" s="83">
        <v>0</v>
      </c>
      <c r="F79" s="15">
        <f t="shared" si="24"/>
        <v>0</v>
      </c>
      <c r="G79" s="18">
        <f t="shared" si="25"/>
        <v>0</v>
      </c>
      <c r="H79" s="21">
        <v>0</v>
      </c>
      <c r="I79" s="15">
        <f t="shared" si="26"/>
        <v>0</v>
      </c>
      <c r="J79" s="18">
        <f t="shared" si="27"/>
        <v>0</v>
      </c>
      <c r="K79" s="21">
        <v>0</v>
      </c>
      <c r="L79" s="15">
        <f t="shared" si="28"/>
        <v>0</v>
      </c>
      <c r="M79" s="51">
        <f t="shared" ref="M79:M87" si="29">F79+I79+L79</f>
        <v>0</v>
      </c>
      <c r="N79" s="51"/>
      <c r="O79" s="51">
        <f t="shared" si="23"/>
        <v>0</v>
      </c>
    </row>
    <row r="80" spans="1:16" ht="16.75" customHeight="1">
      <c r="A80" s="41">
        <f>MAX(A$1:$A79)+1</f>
        <v>51</v>
      </c>
      <c r="B80" s="73" t="s">
        <v>64</v>
      </c>
      <c r="C80" s="30" t="s">
        <v>1</v>
      </c>
      <c r="D80" s="16">
        <v>0</v>
      </c>
      <c r="E80" s="83">
        <v>0</v>
      </c>
      <c r="F80" s="15">
        <f t="shared" si="24"/>
        <v>0</v>
      </c>
      <c r="G80" s="18">
        <f t="shared" si="25"/>
        <v>0</v>
      </c>
      <c r="H80" s="21">
        <v>0</v>
      </c>
      <c r="I80" s="15">
        <f t="shared" si="26"/>
        <v>0</v>
      </c>
      <c r="J80" s="18">
        <f t="shared" si="27"/>
        <v>0</v>
      </c>
      <c r="K80" s="21">
        <v>0</v>
      </c>
      <c r="L80" s="15">
        <f t="shared" si="28"/>
        <v>0</v>
      </c>
      <c r="M80" s="51">
        <f t="shared" si="29"/>
        <v>0</v>
      </c>
      <c r="N80" s="51"/>
      <c r="O80" s="51">
        <f t="shared" si="23"/>
        <v>0</v>
      </c>
    </row>
    <row r="81" spans="1:16" ht="16.75" customHeight="1">
      <c r="A81" s="41">
        <f>MAX(A$1:$A80)+1</f>
        <v>52</v>
      </c>
      <c r="B81" s="73" t="s">
        <v>65</v>
      </c>
      <c r="C81" s="30" t="s">
        <v>1</v>
      </c>
      <c r="D81" s="16">
        <v>0</v>
      </c>
      <c r="E81" s="83">
        <v>0</v>
      </c>
      <c r="F81" s="15">
        <f t="shared" si="24"/>
        <v>0</v>
      </c>
      <c r="G81" s="18">
        <f t="shared" si="25"/>
        <v>0</v>
      </c>
      <c r="H81" s="21">
        <v>0</v>
      </c>
      <c r="I81" s="15">
        <f t="shared" si="26"/>
        <v>0</v>
      </c>
      <c r="J81" s="18">
        <f t="shared" si="27"/>
        <v>0</v>
      </c>
      <c r="K81" s="21">
        <v>0</v>
      </c>
      <c r="L81" s="15">
        <f t="shared" si="28"/>
        <v>0</v>
      </c>
      <c r="M81" s="51">
        <f t="shared" si="29"/>
        <v>0</v>
      </c>
      <c r="N81" s="51"/>
      <c r="O81" s="51">
        <f t="shared" si="23"/>
        <v>0</v>
      </c>
    </row>
    <row r="82" spans="1:16" ht="16.75" customHeight="1">
      <c r="A82" s="41">
        <f>MAX(A$1:$A81)+1</f>
        <v>53</v>
      </c>
      <c r="B82" s="73" t="s">
        <v>66</v>
      </c>
      <c r="C82" s="30" t="s">
        <v>1</v>
      </c>
      <c r="D82" s="16">
        <v>0</v>
      </c>
      <c r="E82" s="83">
        <v>0</v>
      </c>
      <c r="F82" s="15">
        <f t="shared" si="24"/>
        <v>0</v>
      </c>
      <c r="G82" s="18">
        <f t="shared" si="25"/>
        <v>0</v>
      </c>
      <c r="H82" s="21">
        <v>0</v>
      </c>
      <c r="I82" s="15">
        <f t="shared" si="26"/>
        <v>0</v>
      </c>
      <c r="J82" s="18">
        <f t="shared" si="27"/>
        <v>0</v>
      </c>
      <c r="K82" s="21">
        <v>0</v>
      </c>
      <c r="L82" s="15">
        <f t="shared" si="28"/>
        <v>0</v>
      </c>
      <c r="M82" s="51">
        <f t="shared" si="29"/>
        <v>0</v>
      </c>
      <c r="N82" s="51"/>
      <c r="O82" s="51">
        <f t="shared" si="23"/>
        <v>0</v>
      </c>
    </row>
    <row r="83" spans="1:16" ht="17.25" customHeight="1">
      <c r="A83" s="41">
        <f>MAX(A$1:$A82)+1</f>
        <v>54</v>
      </c>
      <c r="B83" s="73" t="s">
        <v>67</v>
      </c>
      <c r="C83" s="30" t="s">
        <v>1</v>
      </c>
      <c r="D83" s="16">
        <v>0</v>
      </c>
      <c r="E83" s="83">
        <v>0</v>
      </c>
      <c r="F83" s="15">
        <f t="shared" si="24"/>
        <v>0</v>
      </c>
      <c r="G83" s="18">
        <f t="shared" si="25"/>
        <v>0</v>
      </c>
      <c r="H83" s="21">
        <v>0</v>
      </c>
      <c r="I83" s="15">
        <f t="shared" si="26"/>
        <v>0</v>
      </c>
      <c r="J83" s="18">
        <f t="shared" si="27"/>
        <v>0</v>
      </c>
      <c r="K83" s="21">
        <v>0</v>
      </c>
      <c r="L83" s="15">
        <f t="shared" si="28"/>
        <v>0</v>
      </c>
      <c r="M83" s="51">
        <f t="shared" si="29"/>
        <v>0</v>
      </c>
      <c r="N83" s="51"/>
      <c r="O83" s="51">
        <f t="shared" si="23"/>
        <v>0</v>
      </c>
    </row>
    <row r="84" spans="1:16" ht="17.25" customHeight="1">
      <c r="A84" s="41">
        <f>MAX(A$1:$A83)+1</f>
        <v>55</v>
      </c>
      <c r="B84" s="73" t="s">
        <v>68</v>
      </c>
      <c r="C84" s="30" t="s">
        <v>1</v>
      </c>
      <c r="D84" s="21">
        <v>0</v>
      </c>
      <c r="E84" s="83">
        <v>0</v>
      </c>
      <c r="F84" s="21">
        <f t="shared" si="24"/>
        <v>0</v>
      </c>
      <c r="G84" s="18">
        <f t="shared" si="25"/>
        <v>0</v>
      </c>
      <c r="H84" s="21">
        <v>0</v>
      </c>
      <c r="I84" s="21">
        <f t="shared" si="26"/>
        <v>0</v>
      </c>
      <c r="J84" s="18">
        <f t="shared" si="27"/>
        <v>0</v>
      </c>
      <c r="K84" s="21">
        <v>0</v>
      </c>
      <c r="L84" s="21">
        <f t="shared" si="28"/>
        <v>0</v>
      </c>
      <c r="M84" s="51">
        <f t="shared" si="29"/>
        <v>0</v>
      </c>
      <c r="N84" s="51"/>
      <c r="O84" s="51">
        <f t="shared" si="23"/>
        <v>0</v>
      </c>
    </row>
    <row r="85" spans="1:16" ht="18" customHeight="1">
      <c r="A85" s="41">
        <f>MAX(A$1:$A84)+1</f>
        <v>56</v>
      </c>
      <c r="B85" s="73" t="s">
        <v>69</v>
      </c>
      <c r="C85" s="30" t="s">
        <v>1</v>
      </c>
      <c r="D85" s="18">
        <v>0</v>
      </c>
      <c r="E85" s="83">
        <v>0</v>
      </c>
      <c r="F85" s="15">
        <f>E85*D85</f>
        <v>0</v>
      </c>
      <c r="G85" s="18">
        <f>D85*(1+$C$122)</f>
        <v>0</v>
      </c>
      <c r="H85" s="21">
        <v>0</v>
      </c>
      <c r="I85" s="15">
        <f>H85*G85</f>
        <v>0</v>
      </c>
      <c r="J85" s="18">
        <f>G85*(1+$C$122)</f>
        <v>0</v>
      </c>
      <c r="K85" s="21">
        <v>0</v>
      </c>
      <c r="L85" s="15">
        <f>K85*J85</f>
        <v>0</v>
      </c>
      <c r="M85" s="51">
        <f t="shared" si="29"/>
        <v>0</v>
      </c>
      <c r="N85" s="51"/>
      <c r="O85" s="51">
        <f t="shared" si="23"/>
        <v>0</v>
      </c>
    </row>
    <row r="86" spans="1:16" ht="18" customHeight="1">
      <c r="A86" s="41">
        <f>MAX(A$1:$A85)+1</f>
        <v>57</v>
      </c>
      <c r="B86" s="73" t="s">
        <v>70</v>
      </c>
      <c r="C86" s="30" t="s">
        <v>1</v>
      </c>
      <c r="D86" s="18">
        <v>0</v>
      </c>
      <c r="E86" s="83">
        <v>0</v>
      </c>
      <c r="F86" s="15">
        <f>E86*D86</f>
        <v>0</v>
      </c>
      <c r="G86" s="18">
        <f>D86*(1+$C$122)</f>
        <v>0</v>
      </c>
      <c r="H86" s="21">
        <v>0</v>
      </c>
      <c r="I86" s="15">
        <f>H86*G86</f>
        <v>0</v>
      </c>
      <c r="J86" s="18">
        <f>G86*(1+$C$122)</f>
        <v>0</v>
      </c>
      <c r="K86" s="21">
        <v>0</v>
      </c>
      <c r="L86" s="15">
        <f>K86*J86</f>
        <v>0</v>
      </c>
      <c r="M86" s="51">
        <f t="shared" si="29"/>
        <v>0</v>
      </c>
      <c r="N86" s="51"/>
      <c r="O86" s="51">
        <f t="shared" si="23"/>
        <v>0</v>
      </c>
    </row>
    <row r="87" spans="1:16" ht="17.25" customHeight="1">
      <c r="A87" s="41">
        <f>MAX(A$1:$A86)+1</f>
        <v>58</v>
      </c>
      <c r="B87" s="73" t="s">
        <v>71</v>
      </c>
      <c r="C87" s="30" t="s">
        <v>1</v>
      </c>
      <c r="D87" s="16">
        <v>0</v>
      </c>
      <c r="E87" s="83">
        <v>0</v>
      </c>
      <c r="F87" s="15">
        <f>E87*D87</f>
        <v>0</v>
      </c>
      <c r="G87" s="18">
        <f>D87*(1+$C$122)</f>
        <v>0</v>
      </c>
      <c r="H87" s="21">
        <v>0</v>
      </c>
      <c r="I87" s="15">
        <f>H87*G87</f>
        <v>0</v>
      </c>
      <c r="J87" s="18">
        <f>G87*(1+$C$122)</f>
        <v>0</v>
      </c>
      <c r="K87" s="21">
        <v>0</v>
      </c>
      <c r="L87" s="15">
        <f>K87*J87</f>
        <v>0</v>
      </c>
      <c r="M87" s="51">
        <f t="shared" si="29"/>
        <v>0</v>
      </c>
      <c r="N87" s="51"/>
      <c r="O87" s="51">
        <f t="shared" si="23"/>
        <v>0</v>
      </c>
    </row>
    <row r="88" spans="1:16" ht="18.75" customHeight="1">
      <c r="A88" s="42"/>
      <c r="B88" s="74" t="s">
        <v>86</v>
      </c>
      <c r="C88" s="76"/>
      <c r="D88" s="27"/>
      <c r="E88" s="84"/>
      <c r="F88" s="24">
        <f>SUM(F78:F87)</f>
        <v>0</v>
      </c>
      <c r="G88" s="25"/>
      <c r="H88" s="77"/>
      <c r="I88" s="24">
        <f>SUM(I78:I87)</f>
        <v>0</v>
      </c>
      <c r="J88" s="25"/>
      <c r="K88" s="77"/>
      <c r="L88" s="24">
        <f>SUM(L78:L87)</f>
        <v>0</v>
      </c>
      <c r="M88" s="54">
        <f>SUM(M78:M87)</f>
        <v>0</v>
      </c>
      <c r="N88" s="142">
        <f>SUM(N78:N87)</f>
        <v>0</v>
      </c>
      <c r="O88" s="142">
        <f>SUM(O78:O87)</f>
        <v>0</v>
      </c>
      <c r="P88" s="57" t="e">
        <f>ROUND(M88,0)=ROUND(SUM(#REF!,#REF!,L88,I88,F88),0)</f>
        <v>#REF!</v>
      </c>
    </row>
    <row r="89" spans="1:16" ht="16.75" customHeight="1">
      <c r="A89" s="42"/>
      <c r="B89" s="74" t="s">
        <v>31</v>
      </c>
      <c r="C89" s="76"/>
      <c r="D89" s="27"/>
      <c r="E89" s="84"/>
      <c r="F89" s="24">
        <f>F76+F88</f>
        <v>0</v>
      </c>
      <c r="G89" s="25"/>
      <c r="H89" s="77"/>
      <c r="I89" s="24">
        <f>I76+I88</f>
        <v>0</v>
      </c>
      <c r="J89" s="25"/>
      <c r="K89" s="77"/>
      <c r="L89" s="24">
        <f>L76+L88</f>
        <v>0</v>
      </c>
      <c r="M89" s="54">
        <f>M76+M88</f>
        <v>0</v>
      </c>
      <c r="N89" s="142">
        <f>N76+N88</f>
        <v>0</v>
      </c>
      <c r="O89" s="142">
        <f>O76+O88</f>
        <v>0</v>
      </c>
      <c r="P89" s="57" t="e">
        <f>ROUND(M89,0)=ROUND(SUM(#REF!,#REF!,L89,I89,F89),0)</f>
        <v>#REF!</v>
      </c>
    </row>
    <row r="90" spans="1:16" ht="16.75" customHeight="1">
      <c r="A90" s="70" t="s">
        <v>161</v>
      </c>
      <c r="B90" s="1"/>
      <c r="C90" s="69"/>
      <c r="D90" s="16"/>
      <c r="E90" s="85"/>
      <c r="F90" s="15"/>
      <c r="G90" s="16"/>
      <c r="H90" s="21"/>
      <c r="I90" s="15"/>
      <c r="J90" s="16"/>
      <c r="K90" s="21"/>
      <c r="L90" s="15"/>
      <c r="M90" s="51"/>
      <c r="N90" s="51"/>
      <c r="O90" s="51"/>
    </row>
    <row r="91" spans="1:16" ht="16.75" customHeight="1">
      <c r="A91" s="41"/>
      <c r="B91" s="72" t="s">
        <v>61</v>
      </c>
      <c r="C91" s="75"/>
      <c r="D91" s="16"/>
      <c r="E91" s="85"/>
      <c r="F91" s="15"/>
      <c r="G91" s="16"/>
      <c r="H91" s="21"/>
      <c r="I91" s="15"/>
      <c r="J91" s="16"/>
      <c r="K91" s="21"/>
      <c r="L91" s="15"/>
      <c r="M91" s="51"/>
      <c r="N91" s="51"/>
      <c r="O91" s="51"/>
    </row>
    <row r="92" spans="1:16" ht="16.75" customHeight="1">
      <c r="A92" s="41">
        <f>MAX(A$1:$A91)+1</f>
        <v>59</v>
      </c>
      <c r="B92" s="73" t="s">
        <v>82</v>
      </c>
      <c r="C92" s="30" t="s">
        <v>129</v>
      </c>
      <c r="D92" s="16">
        <v>0</v>
      </c>
      <c r="E92" s="83">
        <v>0</v>
      </c>
      <c r="F92" s="15">
        <f>E92*D92</f>
        <v>0</v>
      </c>
      <c r="G92" s="16">
        <v>0</v>
      </c>
      <c r="H92" s="21">
        <v>0</v>
      </c>
      <c r="I92" s="15">
        <f>H92*G92</f>
        <v>0</v>
      </c>
      <c r="J92" s="16">
        <v>0</v>
      </c>
      <c r="K92" s="21">
        <v>0</v>
      </c>
      <c r="L92" s="15">
        <f>K92*J92</f>
        <v>0</v>
      </c>
      <c r="M92" s="51">
        <f>F92+I92+L92</f>
        <v>0</v>
      </c>
      <c r="N92" s="139"/>
      <c r="O92" s="51">
        <f>M92+N92</f>
        <v>0</v>
      </c>
    </row>
    <row r="93" spans="1:16" ht="16.75" customHeight="1">
      <c r="A93" s="41">
        <f>MAX(A$1:$A92)+1</f>
        <v>60</v>
      </c>
      <c r="B93" s="73" t="s">
        <v>83</v>
      </c>
      <c r="C93" s="30" t="s">
        <v>129</v>
      </c>
      <c r="D93" s="16">
        <v>0</v>
      </c>
      <c r="E93" s="83">
        <v>0</v>
      </c>
      <c r="F93" s="15">
        <f>E93*D93</f>
        <v>0</v>
      </c>
      <c r="G93" s="16">
        <v>0</v>
      </c>
      <c r="H93" s="21">
        <v>0</v>
      </c>
      <c r="I93" s="15">
        <f>H93*G93</f>
        <v>0</v>
      </c>
      <c r="J93" s="16">
        <v>0</v>
      </c>
      <c r="K93" s="21">
        <v>0</v>
      </c>
      <c r="L93" s="15">
        <f>K93*J93</f>
        <v>0</v>
      </c>
      <c r="M93" s="51">
        <f>F93+I93+L93</f>
        <v>0</v>
      </c>
      <c r="N93" s="139"/>
      <c r="O93" s="139">
        <f>M93+N93</f>
        <v>0</v>
      </c>
    </row>
    <row r="94" spans="1:16" ht="16.75" customHeight="1">
      <c r="A94" s="41"/>
      <c r="B94" s="72" t="s">
        <v>52</v>
      </c>
      <c r="C94" s="30"/>
      <c r="D94" s="16"/>
      <c r="E94" s="83"/>
      <c r="F94" s="15"/>
      <c r="G94" s="16"/>
      <c r="H94" s="21"/>
      <c r="I94" s="15"/>
      <c r="J94" s="16"/>
      <c r="K94" s="21"/>
      <c r="L94" s="15"/>
      <c r="M94" s="51"/>
      <c r="N94" s="139"/>
      <c r="O94" s="139"/>
    </row>
    <row r="95" spans="1:16" ht="16.75" customHeight="1">
      <c r="A95" s="41">
        <f>MAX(A$1:$A94)+1</f>
        <v>61</v>
      </c>
      <c r="B95" s="73" t="s">
        <v>54</v>
      </c>
      <c r="C95" s="30" t="s">
        <v>53</v>
      </c>
      <c r="D95" s="16">
        <v>0</v>
      </c>
      <c r="E95" s="83">
        <v>0</v>
      </c>
      <c r="F95" s="15">
        <f>E95*D95</f>
        <v>0</v>
      </c>
      <c r="G95" s="16">
        <v>0</v>
      </c>
      <c r="H95" s="21">
        <v>0</v>
      </c>
      <c r="I95" s="15">
        <f>H95*G95</f>
        <v>0</v>
      </c>
      <c r="J95" s="16">
        <v>0</v>
      </c>
      <c r="K95" s="21">
        <v>0</v>
      </c>
      <c r="L95" s="15">
        <f>K95*J95</f>
        <v>0</v>
      </c>
      <c r="M95" s="51">
        <f>F95+I95+L95</f>
        <v>0</v>
      </c>
      <c r="N95" s="139"/>
      <c r="O95" s="139">
        <f>M95+N95</f>
        <v>0</v>
      </c>
      <c r="P95" s="58"/>
    </row>
    <row r="96" spans="1:16" ht="16.75" customHeight="1">
      <c r="A96" s="41">
        <f>MAX(A$1:$A95)+1</f>
        <v>62</v>
      </c>
      <c r="B96" s="134" t="s">
        <v>55</v>
      </c>
      <c r="C96" s="30" t="s">
        <v>53</v>
      </c>
      <c r="D96" s="16">
        <v>0</v>
      </c>
      <c r="E96" s="83">
        <v>0</v>
      </c>
      <c r="F96" s="15">
        <f>E96*D96</f>
        <v>0</v>
      </c>
      <c r="G96" s="16">
        <v>0</v>
      </c>
      <c r="H96" s="133">
        <v>0</v>
      </c>
      <c r="I96" s="15">
        <f>H96*G96</f>
        <v>0</v>
      </c>
      <c r="J96" s="16">
        <v>0</v>
      </c>
      <c r="K96" s="133">
        <v>0</v>
      </c>
      <c r="L96" s="15">
        <f>K96*J96</f>
        <v>0</v>
      </c>
      <c r="M96" s="51">
        <f>F96+I96+L96</f>
        <v>0</v>
      </c>
      <c r="N96" s="139"/>
      <c r="O96" s="139">
        <f>M96+N96</f>
        <v>0</v>
      </c>
      <c r="P96" s="58"/>
    </row>
    <row r="97" spans="1:17" ht="16.75" customHeight="1">
      <c r="A97" s="42"/>
      <c r="B97" s="74" t="s">
        <v>40</v>
      </c>
      <c r="C97" s="76"/>
      <c r="D97" s="27"/>
      <c r="E97" s="84"/>
      <c r="F97" s="24">
        <f>SUM(F92:F96)</f>
        <v>0</v>
      </c>
      <c r="G97" s="25"/>
      <c r="H97" s="77"/>
      <c r="I97" s="24">
        <f>SUM(I92:I96)</f>
        <v>0</v>
      </c>
      <c r="J97" s="25"/>
      <c r="K97" s="77"/>
      <c r="L97" s="24">
        <f>SUM(L92:L96)</f>
        <v>0</v>
      </c>
      <c r="M97" s="54">
        <f>SUM(M92:M96)</f>
        <v>0</v>
      </c>
      <c r="N97" s="142">
        <f>SUM(N92:N96)</f>
        <v>0</v>
      </c>
      <c r="O97" s="142">
        <f>SUM(O92:O96)</f>
        <v>0</v>
      </c>
      <c r="P97" s="57" t="e">
        <f>ROUND(M97,0)=ROUND(SUM(#REF!,#REF!,L97,I97,F97),0)</f>
        <v>#REF!</v>
      </c>
    </row>
    <row r="98" spans="1:17" ht="16.75" customHeight="1">
      <c r="A98" s="70" t="s">
        <v>163</v>
      </c>
      <c r="B98" s="119"/>
      <c r="C98" s="30"/>
      <c r="D98" s="16"/>
      <c r="E98" s="83"/>
      <c r="F98" s="15"/>
      <c r="G98" s="16"/>
      <c r="H98" s="21"/>
      <c r="I98" s="15"/>
      <c r="J98" s="16"/>
      <c r="K98" s="21"/>
      <c r="L98" s="15"/>
      <c r="M98" s="51"/>
      <c r="N98" s="139"/>
      <c r="O98" s="139"/>
    </row>
    <row r="99" spans="1:17" ht="16.75" customHeight="1">
      <c r="A99" s="41">
        <f>MAX(A$1:$A98)+1</f>
        <v>63</v>
      </c>
      <c r="B99" s="73" t="s">
        <v>165</v>
      </c>
      <c r="C99" s="30" t="s">
        <v>4</v>
      </c>
      <c r="D99" s="16">
        <v>0</v>
      </c>
      <c r="E99" s="83">
        <v>0</v>
      </c>
      <c r="F99" s="15">
        <f>E99*D99</f>
        <v>0</v>
      </c>
      <c r="G99" s="16">
        <v>0</v>
      </c>
      <c r="H99" s="21">
        <v>0</v>
      </c>
      <c r="I99" s="15">
        <f>H99*G99</f>
        <v>0</v>
      </c>
      <c r="J99" s="16">
        <v>0</v>
      </c>
      <c r="K99" s="21">
        <v>0</v>
      </c>
      <c r="L99" s="15">
        <f>K99*J99</f>
        <v>0</v>
      </c>
      <c r="M99" s="51">
        <f>F99+I99+L99</f>
        <v>0</v>
      </c>
      <c r="N99" s="139"/>
      <c r="O99" s="139">
        <f>M99+N99</f>
        <v>0</v>
      </c>
      <c r="P99" s="58"/>
    </row>
    <row r="100" spans="1:17" ht="16.75" customHeight="1">
      <c r="A100" s="41">
        <f>MAX(A$1:$A99)+1</f>
        <v>64</v>
      </c>
      <c r="B100" s="73" t="s">
        <v>166</v>
      </c>
      <c r="C100" s="30" t="s">
        <v>4</v>
      </c>
      <c r="D100" s="16">
        <v>0</v>
      </c>
      <c r="E100" s="83">
        <v>0</v>
      </c>
      <c r="F100" s="15">
        <f>E100*D100</f>
        <v>0</v>
      </c>
      <c r="G100" s="16">
        <v>0</v>
      </c>
      <c r="H100" s="21">
        <v>0</v>
      </c>
      <c r="I100" s="15">
        <f>H100*G100</f>
        <v>0</v>
      </c>
      <c r="J100" s="16">
        <v>0</v>
      </c>
      <c r="K100" s="21">
        <v>0</v>
      </c>
      <c r="L100" s="15">
        <f>K100*J100</f>
        <v>0</v>
      </c>
      <c r="M100" s="51">
        <f t="shared" ref="M100:M101" si="30">F100+I100+L100</f>
        <v>0</v>
      </c>
      <c r="N100" s="139"/>
      <c r="O100" s="139">
        <f>M100+N100</f>
        <v>0</v>
      </c>
      <c r="P100" s="58"/>
    </row>
    <row r="101" spans="1:17" ht="16.75" customHeight="1">
      <c r="A101" s="41">
        <f>MAX(A$1:$A100)+1</f>
        <v>65</v>
      </c>
      <c r="B101" s="73" t="s">
        <v>167</v>
      </c>
      <c r="C101" s="30" t="s">
        <v>4</v>
      </c>
      <c r="D101" s="16">
        <v>0</v>
      </c>
      <c r="E101" s="83">
        <v>0</v>
      </c>
      <c r="F101" s="15">
        <f>E101*D101</f>
        <v>0</v>
      </c>
      <c r="G101" s="16">
        <v>0</v>
      </c>
      <c r="H101" s="21">
        <v>0</v>
      </c>
      <c r="I101" s="15">
        <f>H101*G101</f>
        <v>0</v>
      </c>
      <c r="J101" s="16">
        <v>0</v>
      </c>
      <c r="K101" s="21">
        <v>0</v>
      </c>
      <c r="L101" s="15">
        <f>K101*J101</f>
        <v>0</v>
      </c>
      <c r="M101" s="51">
        <f t="shared" si="30"/>
        <v>0</v>
      </c>
      <c r="N101" s="139"/>
      <c r="O101" s="139">
        <f>M101+N101</f>
        <v>0</v>
      </c>
      <c r="P101" s="58"/>
    </row>
    <row r="102" spans="1:17">
      <c r="A102" s="42"/>
      <c r="B102" s="74" t="s">
        <v>164</v>
      </c>
      <c r="C102" s="76"/>
      <c r="D102" s="23"/>
      <c r="E102" s="84"/>
      <c r="F102" s="24">
        <f>SUM(F99:F101)</f>
        <v>0</v>
      </c>
      <c r="G102" s="25"/>
      <c r="H102" s="77"/>
      <c r="I102" s="24">
        <f>SUM(I99:I101)</f>
        <v>0</v>
      </c>
      <c r="J102" s="25"/>
      <c r="K102" s="77"/>
      <c r="L102" s="24">
        <f>SUM(L99:L101)</f>
        <v>0</v>
      </c>
      <c r="M102" s="54">
        <f>SUM(M99:M101)</f>
        <v>0</v>
      </c>
      <c r="N102" s="142">
        <f>SUM(N99:N101)</f>
        <v>0</v>
      </c>
      <c r="O102" s="142">
        <f>SUM(O99:O101)</f>
        <v>0</v>
      </c>
      <c r="P102" s="57" t="e">
        <f>ROUND(M102,0)=ROUND(SUM(#REF!,#REF!,L102,I102,F102),0)</f>
        <v>#REF!</v>
      </c>
    </row>
    <row r="103" spans="1:17">
      <c r="A103" s="70" t="s">
        <v>46</v>
      </c>
      <c r="B103" s="120"/>
      <c r="C103" s="30"/>
      <c r="D103" s="18"/>
      <c r="E103" s="83"/>
      <c r="F103" s="19"/>
      <c r="G103" s="18"/>
      <c r="H103" s="86"/>
      <c r="I103" s="19"/>
      <c r="J103" s="18"/>
      <c r="K103" s="86"/>
      <c r="L103" s="19"/>
      <c r="M103" s="52"/>
      <c r="N103" s="141"/>
      <c r="O103" s="139"/>
    </row>
    <row r="104" spans="1:17">
      <c r="A104" s="41">
        <f>MAX(A$1:$A103)+1</f>
        <v>66</v>
      </c>
      <c r="B104" s="73" t="s">
        <v>72</v>
      </c>
      <c r="C104" s="30" t="s">
        <v>0</v>
      </c>
      <c r="D104" s="18">
        <v>0</v>
      </c>
      <c r="E104" s="86">
        <v>0</v>
      </c>
      <c r="F104" s="19">
        <f t="shared" ref="F104:F113" si="31">E104*D104</f>
        <v>0</v>
      </c>
      <c r="G104" s="18">
        <f t="shared" ref="G104:G113" si="32">D104*(1+$C$122)</f>
        <v>0</v>
      </c>
      <c r="H104" s="86">
        <v>0</v>
      </c>
      <c r="I104" s="19">
        <f t="shared" ref="I104:I113" si="33">H104*G104</f>
        <v>0</v>
      </c>
      <c r="J104" s="18">
        <f t="shared" ref="J104:J113" si="34">G104*(1+$C$122)</f>
        <v>0</v>
      </c>
      <c r="K104" s="86">
        <v>0</v>
      </c>
      <c r="L104" s="19">
        <f t="shared" ref="L104:L113" si="35">K104*J104</f>
        <v>0</v>
      </c>
      <c r="M104" s="51">
        <f>F104+I104+L104</f>
        <v>0</v>
      </c>
      <c r="N104" s="139"/>
      <c r="O104" s="139">
        <f>M104+N104</f>
        <v>0</v>
      </c>
      <c r="P104" s="116"/>
    </row>
    <row r="105" spans="1:17">
      <c r="A105" s="41">
        <f>MAX(A$1:$A104)+1</f>
        <v>67</v>
      </c>
      <c r="B105" s="73" t="s">
        <v>73</v>
      </c>
      <c r="C105" s="30" t="s">
        <v>4</v>
      </c>
      <c r="D105" s="18">
        <v>0</v>
      </c>
      <c r="E105" s="86">
        <v>0</v>
      </c>
      <c r="F105" s="19">
        <f t="shared" si="31"/>
        <v>0</v>
      </c>
      <c r="G105" s="18">
        <f t="shared" si="32"/>
        <v>0</v>
      </c>
      <c r="H105" s="86">
        <v>0</v>
      </c>
      <c r="I105" s="19">
        <f t="shared" si="33"/>
        <v>0</v>
      </c>
      <c r="J105" s="18">
        <f t="shared" si="34"/>
        <v>0</v>
      </c>
      <c r="K105" s="86">
        <v>0</v>
      </c>
      <c r="L105" s="19">
        <f t="shared" si="35"/>
        <v>0</v>
      </c>
      <c r="M105" s="51">
        <f t="shared" ref="M105:M113" si="36">F105+I105+L105</f>
        <v>0</v>
      </c>
      <c r="N105" s="139"/>
      <c r="O105" s="139">
        <f>M105+N105</f>
        <v>0</v>
      </c>
      <c r="P105" s="116"/>
      <c r="Q105" s="56"/>
    </row>
    <row r="106" spans="1:17">
      <c r="A106" s="41">
        <f>MAX(A$1:$A105)+1</f>
        <v>68</v>
      </c>
      <c r="B106" s="73" t="s">
        <v>74</v>
      </c>
      <c r="C106" s="30" t="s">
        <v>28</v>
      </c>
      <c r="D106" s="16">
        <v>0</v>
      </c>
      <c r="E106" s="21">
        <v>0</v>
      </c>
      <c r="F106" s="19">
        <f t="shared" si="31"/>
        <v>0</v>
      </c>
      <c r="G106" s="18">
        <f t="shared" si="32"/>
        <v>0</v>
      </c>
      <c r="H106" s="21">
        <v>0</v>
      </c>
      <c r="I106" s="19">
        <f t="shared" si="33"/>
        <v>0</v>
      </c>
      <c r="J106" s="18">
        <f t="shared" si="34"/>
        <v>0</v>
      </c>
      <c r="K106" s="21">
        <v>0</v>
      </c>
      <c r="L106" s="19">
        <f t="shared" si="35"/>
        <v>0</v>
      </c>
      <c r="M106" s="51">
        <f t="shared" si="36"/>
        <v>0</v>
      </c>
      <c r="N106" s="139"/>
      <c r="O106" s="139">
        <f t="shared" ref="O106:O113" si="37">M106+N106</f>
        <v>0</v>
      </c>
      <c r="P106" s="116"/>
      <c r="Q106" s="56"/>
    </row>
    <row r="107" spans="1:17">
      <c r="A107" s="41">
        <f>MAX(A$1:$A106)+1</f>
        <v>69</v>
      </c>
      <c r="B107" s="73" t="s">
        <v>75</v>
      </c>
      <c r="C107" s="30" t="s">
        <v>0</v>
      </c>
      <c r="D107" s="16">
        <v>0</v>
      </c>
      <c r="E107" s="21">
        <v>0</v>
      </c>
      <c r="F107" s="19">
        <f t="shared" si="31"/>
        <v>0</v>
      </c>
      <c r="G107" s="18">
        <f t="shared" si="32"/>
        <v>0</v>
      </c>
      <c r="H107" s="21">
        <v>0</v>
      </c>
      <c r="I107" s="19">
        <f t="shared" si="33"/>
        <v>0</v>
      </c>
      <c r="J107" s="18">
        <f t="shared" si="34"/>
        <v>0</v>
      </c>
      <c r="K107" s="21">
        <v>0</v>
      </c>
      <c r="L107" s="19">
        <f t="shared" si="35"/>
        <v>0</v>
      </c>
      <c r="M107" s="51">
        <f t="shared" si="36"/>
        <v>0</v>
      </c>
      <c r="N107" s="139"/>
      <c r="O107" s="139">
        <f t="shared" si="37"/>
        <v>0</v>
      </c>
      <c r="P107" s="116"/>
      <c r="Q107" s="56"/>
    </row>
    <row r="108" spans="1:17">
      <c r="A108" s="41">
        <f>MAX(A$1:$A107)+1</f>
        <v>70</v>
      </c>
      <c r="B108" s="73" t="s">
        <v>76</v>
      </c>
      <c r="C108" s="30" t="s">
        <v>4</v>
      </c>
      <c r="D108" s="18">
        <v>0</v>
      </c>
      <c r="E108" s="86">
        <v>0</v>
      </c>
      <c r="F108" s="19">
        <f t="shared" si="31"/>
        <v>0</v>
      </c>
      <c r="G108" s="18">
        <f t="shared" si="32"/>
        <v>0</v>
      </c>
      <c r="H108" s="86">
        <v>0</v>
      </c>
      <c r="I108" s="19">
        <f t="shared" si="33"/>
        <v>0</v>
      </c>
      <c r="J108" s="18">
        <f t="shared" si="34"/>
        <v>0</v>
      </c>
      <c r="K108" s="86">
        <v>0</v>
      </c>
      <c r="L108" s="19">
        <f t="shared" si="35"/>
        <v>0</v>
      </c>
      <c r="M108" s="51">
        <f t="shared" si="36"/>
        <v>0</v>
      </c>
      <c r="N108" s="139"/>
      <c r="O108" s="139">
        <f t="shared" si="37"/>
        <v>0</v>
      </c>
      <c r="P108" s="116"/>
      <c r="Q108" s="56"/>
    </row>
    <row r="109" spans="1:17">
      <c r="A109" s="41">
        <f>MAX(A$1:$A108)+1</f>
        <v>71</v>
      </c>
      <c r="B109" s="73" t="s">
        <v>77</v>
      </c>
      <c r="C109" s="30" t="s">
        <v>28</v>
      </c>
      <c r="D109" s="18">
        <v>0</v>
      </c>
      <c r="E109" s="86">
        <v>0</v>
      </c>
      <c r="F109" s="19">
        <f t="shared" si="31"/>
        <v>0</v>
      </c>
      <c r="G109" s="18">
        <f t="shared" si="32"/>
        <v>0</v>
      </c>
      <c r="H109" s="86">
        <v>0</v>
      </c>
      <c r="I109" s="19">
        <f t="shared" si="33"/>
        <v>0</v>
      </c>
      <c r="J109" s="18">
        <f t="shared" si="34"/>
        <v>0</v>
      </c>
      <c r="K109" s="86">
        <v>0</v>
      </c>
      <c r="L109" s="19">
        <f t="shared" si="35"/>
        <v>0</v>
      </c>
      <c r="M109" s="51">
        <f t="shared" si="36"/>
        <v>0</v>
      </c>
      <c r="N109" s="139"/>
      <c r="O109" s="139">
        <f t="shared" si="37"/>
        <v>0</v>
      </c>
      <c r="P109" s="116"/>
      <c r="Q109" s="56"/>
    </row>
    <row r="110" spans="1:17">
      <c r="A110" s="41">
        <f>MAX(A$1:$A109)+1</f>
        <v>72</v>
      </c>
      <c r="B110" s="73" t="s">
        <v>78</v>
      </c>
      <c r="C110" s="30" t="s">
        <v>0</v>
      </c>
      <c r="D110" s="18">
        <v>0</v>
      </c>
      <c r="E110" s="86">
        <v>0</v>
      </c>
      <c r="F110" s="19">
        <f>E110*D110</f>
        <v>0</v>
      </c>
      <c r="G110" s="18">
        <f t="shared" si="32"/>
        <v>0</v>
      </c>
      <c r="H110" s="86">
        <v>0</v>
      </c>
      <c r="I110" s="19">
        <f t="shared" si="33"/>
        <v>0</v>
      </c>
      <c r="J110" s="18">
        <f t="shared" si="34"/>
        <v>0</v>
      </c>
      <c r="K110" s="86">
        <v>0</v>
      </c>
      <c r="L110" s="19">
        <f t="shared" si="35"/>
        <v>0</v>
      </c>
      <c r="M110" s="51">
        <f t="shared" si="36"/>
        <v>0</v>
      </c>
      <c r="N110" s="139"/>
      <c r="O110" s="139">
        <f t="shared" si="37"/>
        <v>0</v>
      </c>
      <c r="P110" s="116"/>
      <c r="Q110" s="56"/>
    </row>
    <row r="111" spans="1:17">
      <c r="A111" s="41">
        <f>MAX(A$1:$A110)+1</f>
        <v>73</v>
      </c>
      <c r="B111" s="73" t="s">
        <v>79</v>
      </c>
      <c r="C111" s="30" t="s">
        <v>4</v>
      </c>
      <c r="D111" s="18">
        <v>0</v>
      </c>
      <c r="E111" s="86">
        <v>0</v>
      </c>
      <c r="F111" s="19">
        <f t="shared" si="31"/>
        <v>0</v>
      </c>
      <c r="G111" s="18">
        <f t="shared" si="32"/>
        <v>0</v>
      </c>
      <c r="H111" s="86">
        <v>0</v>
      </c>
      <c r="I111" s="19">
        <f t="shared" si="33"/>
        <v>0</v>
      </c>
      <c r="J111" s="18">
        <f t="shared" si="34"/>
        <v>0</v>
      </c>
      <c r="K111" s="86">
        <v>0</v>
      </c>
      <c r="L111" s="19">
        <f t="shared" si="35"/>
        <v>0</v>
      </c>
      <c r="M111" s="51">
        <f t="shared" si="36"/>
        <v>0</v>
      </c>
      <c r="N111" s="139"/>
      <c r="O111" s="139">
        <f t="shared" si="37"/>
        <v>0</v>
      </c>
      <c r="P111" s="116"/>
      <c r="Q111" s="56"/>
    </row>
    <row r="112" spans="1:17">
      <c r="A112" s="41">
        <f>MAX(A$1:$A111)+1</f>
        <v>74</v>
      </c>
      <c r="B112" s="73" t="s">
        <v>80</v>
      </c>
      <c r="C112" s="30" t="s">
        <v>28</v>
      </c>
      <c r="D112" s="16">
        <v>0</v>
      </c>
      <c r="E112" s="21">
        <v>0</v>
      </c>
      <c r="F112" s="19">
        <f t="shared" si="31"/>
        <v>0</v>
      </c>
      <c r="G112" s="18">
        <f t="shared" si="32"/>
        <v>0</v>
      </c>
      <c r="H112" s="21">
        <v>0</v>
      </c>
      <c r="I112" s="19">
        <f t="shared" si="33"/>
        <v>0</v>
      </c>
      <c r="J112" s="18">
        <f t="shared" si="34"/>
        <v>0</v>
      </c>
      <c r="K112" s="21">
        <v>0</v>
      </c>
      <c r="L112" s="19">
        <f t="shared" si="35"/>
        <v>0</v>
      </c>
      <c r="M112" s="51">
        <f t="shared" si="36"/>
        <v>0</v>
      </c>
      <c r="N112" s="139"/>
      <c r="O112" s="139">
        <f t="shared" si="37"/>
        <v>0</v>
      </c>
    </row>
    <row r="113" spans="1:16">
      <c r="A113" s="41">
        <f>MAX(A$1:$A112)+1</f>
        <v>75</v>
      </c>
      <c r="B113" s="73" t="s">
        <v>81</v>
      </c>
      <c r="C113" s="30" t="s">
        <v>0</v>
      </c>
      <c r="D113" s="16">
        <v>0</v>
      </c>
      <c r="E113" s="21">
        <v>0</v>
      </c>
      <c r="F113" s="19">
        <f t="shared" si="31"/>
        <v>0</v>
      </c>
      <c r="G113" s="18">
        <f t="shared" si="32"/>
        <v>0</v>
      </c>
      <c r="H113" s="21">
        <v>0</v>
      </c>
      <c r="I113" s="19">
        <f t="shared" si="33"/>
        <v>0</v>
      </c>
      <c r="J113" s="18">
        <f t="shared" si="34"/>
        <v>0</v>
      </c>
      <c r="K113" s="21">
        <v>0</v>
      </c>
      <c r="L113" s="19">
        <f t="shared" si="35"/>
        <v>0</v>
      </c>
      <c r="M113" s="51">
        <f t="shared" si="36"/>
        <v>0</v>
      </c>
      <c r="N113" s="139"/>
      <c r="O113" s="139">
        <f t="shared" si="37"/>
        <v>0</v>
      </c>
    </row>
    <row r="114" spans="1:16" s="3" customFormat="1">
      <c r="A114" s="43"/>
      <c r="B114" s="74" t="s">
        <v>23</v>
      </c>
      <c r="C114" s="127"/>
      <c r="D114" s="29"/>
      <c r="E114" s="87"/>
      <c r="F114" s="24">
        <f>SUM(F104:F113)</f>
        <v>0</v>
      </c>
      <c r="G114" s="25"/>
      <c r="H114" s="77"/>
      <c r="I114" s="24">
        <f>SUM(I104:I113)</f>
        <v>0</v>
      </c>
      <c r="J114" s="25"/>
      <c r="K114" s="77"/>
      <c r="L114" s="24">
        <f>SUM(L104:L113)</f>
        <v>0</v>
      </c>
      <c r="M114" s="54">
        <f>SUM(M104:M113)</f>
        <v>0</v>
      </c>
      <c r="N114" s="142">
        <f>SUM(N104:N113)</f>
        <v>0</v>
      </c>
      <c r="O114" s="142">
        <f>SUM(O104:O113)</f>
        <v>0</v>
      </c>
      <c r="P114" s="57" t="e">
        <f>ROUND(M114,0)=ROUND(SUM(#REF!,#REF!,L114,I114,F114),0)</f>
        <v>#REF!</v>
      </c>
    </row>
    <row r="115" spans="1:16" ht="18" customHeight="1">
      <c r="A115" s="44"/>
      <c r="B115" s="121"/>
      <c r="C115" s="115"/>
      <c r="D115" s="34"/>
      <c r="E115" s="88"/>
      <c r="F115" s="35"/>
      <c r="G115" s="34"/>
      <c r="H115" s="34"/>
      <c r="I115" s="35"/>
      <c r="J115" s="34"/>
      <c r="K115" s="34"/>
      <c r="L115" s="35"/>
      <c r="M115" s="53"/>
      <c r="N115" s="140"/>
      <c r="O115" s="144"/>
    </row>
    <row r="116" spans="1:16" ht="16.5" customHeight="1">
      <c r="A116" s="71" t="s">
        <v>47</v>
      </c>
      <c r="B116" s="122"/>
      <c r="C116" s="128"/>
      <c r="D116" s="23"/>
      <c r="E116" s="89"/>
      <c r="F116" s="24">
        <f>F114+F102+F97+F89+F71+F51+F45+F29</f>
        <v>0</v>
      </c>
      <c r="G116" s="25"/>
      <c r="H116" s="77"/>
      <c r="I116" s="24">
        <f>I114+I102+I97+I89+I71+I51+I45+I29</f>
        <v>0</v>
      </c>
      <c r="J116" s="25"/>
      <c r="K116" s="77"/>
      <c r="L116" s="24">
        <f>L114+L102+L97+L89+L71+L51+L45+L29</f>
        <v>0</v>
      </c>
      <c r="M116" s="54">
        <f>M114+M102+M97+M89+M71+M51+M45+M29</f>
        <v>0</v>
      </c>
      <c r="N116" s="142">
        <f>N114+N102+N97+N89+N71+N51+N45+N29</f>
        <v>0</v>
      </c>
      <c r="O116" s="24">
        <f>O114+O102+O97+O89+O71+O51+O45+O29</f>
        <v>0</v>
      </c>
      <c r="P116" s="57" t="e">
        <f>ROUND(M116,0)=ROUND(SUM(#REF!,#REF!,L116,I116,F116),0)</f>
        <v>#REF!</v>
      </c>
    </row>
    <row r="117" spans="1:16" s="3" customFormat="1" ht="16.5" customHeight="1">
      <c r="A117" s="41">
        <f>MAX(A$1:$A116)+1</f>
        <v>76</v>
      </c>
      <c r="B117" s="121" t="s">
        <v>22</v>
      </c>
      <c r="C117" s="115"/>
      <c r="D117" s="22"/>
      <c r="E117" s="88"/>
      <c r="F117" s="249">
        <f>F116</f>
        <v>0</v>
      </c>
      <c r="G117" s="250"/>
      <c r="H117" s="250"/>
      <c r="I117" s="249">
        <f>I116</f>
        <v>0</v>
      </c>
      <c r="J117" s="250"/>
      <c r="K117" s="250"/>
      <c r="L117" s="249">
        <f>L116</f>
        <v>0</v>
      </c>
      <c r="M117" s="51">
        <f>F117+I117+L117</f>
        <v>0</v>
      </c>
      <c r="N117" s="144"/>
      <c r="O117" s="144">
        <f>M117</f>
        <v>0</v>
      </c>
      <c r="P117" s="59"/>
    </row>
    <row r="118" spans="1:16" s="28" customFormat="1" ht="16.5" customHeight="1">
      <c r="A118" s="71" t="s">
        <v>48</v>
      </c>
      <c r="B118" s="122"/>
      <c r="C118" s="31">
        <v>0</v>
      </c>
      <c r="D118" s="90"/>
      <c r="E118" s="89"/>
      <c r="F118" s="24">
        <f xml:space="preserve"> F117*$C$118</f>
        <v>0</v>
      </c>
      <c r="G118" s="25"/>
      <c r="H118" s="77"/>
      <c r="I118" s="24">
        <f xml:space="preserve"> I117*$C$118</f>
        <v>0</v>
      </c>
      <c r="J118" s="25"/>
      <c r="K118" s="77"/>
      <c r="L118" s="24">
        <f xml:space="preserve"> L117*$C$118</f>
        <v>0</v>
      </c>
      <c r="M118" s="54">
        <f xml:space="preserve"> M117*$C$118</f>
        <v>0</v>
      </c>
      <c r="N118" s="142">
        <v>0</v>
      </c>
      <c r="O118" s="142">
        <f>M118+N118</f>
        <v>0</v>
      </c>
      <c r="P118" s="57" t="e">
        <f>ROUND(M118,0)=ROUND(SUM(#REF!,#REF!,L118,I118,F118),0)</f>
        <v>#REF!</v>
      </c>
    </row>
    <row r="119" spans="1:16" ht="18.75" customHeight="1" thickBot="1">
      <c r="A119" s="45"/>
      <c r="B119" s="123" t="s">
        <v>84</v>
      </c>
      <c r="C119" s="129"/>
      <c r="D119" s="46"/>
      <c r="E119" s="91"/>
      <c r="F119" s="78">
        <f>F118+F116</f>
        <v>0</v>
      </c>
      <c r="G119" s="47"/>
      <c r="H119" s="78"/>
      <c r="I119" s="78">
        <f>I118+I116</f>
        <v>0</v>
      </c>
      <c r="J119" s="47"/>
      <c r="K119" s="78"/>
      <c r="L119" s="78">
        <f>L118+L116</f>
        <v>0</v>
      </c>
      <c r="M119" s="143">
        <f>M118+M116</f>
        <v>0</v>
      </c>
      <c r="N119" s="135">
        <f>N118+N116</f>
        <v>0</v>
      </c>
      <c r="O119" s="135">
        <f>O118+O116</f>
        <v>0</v>
      </c>
      <c r="P119" s="57" t="e">
        <f>ROUND(M119,0)=ROUND(SUM(#REF!,#REF!,L119,I119,F119),0)</f>
        <v>#REF!</v>
      </c>
    </row>
    <row r="120" spans="1:16">
      <c r="A120" s="2" t="s">
        <v>27</v>
      </c>
      <c r="O120" s="6"/>
    </row>
    <row r="121" spans="1:16">
      <c r="A121" s="1"/>
      <c r="B121" s="2" t="s">
        <v>15</v>
      </c>
      <c r="C121" s="38">
        <v>0.03</v>
      </c>
      <c r="D121" s="7"/>
      <c r="F121" s="8"/>
      <c r="G121" s="8"/>
      <c r="H121" s="8"/>
      <c r="I121" s="8"/>
      <c r="J121" s="8"/>
      <c r="K121" s="8"/>
      <c r="L121" s="8"/>
      <c r="M121" s="8"/>
      <c r="N121" s="4"/>
      <c r="O121" s="6"/>
      <c r="P121" s="2"/>
    </row>
    <row r="122" spans="1:16">
      <c r="A122" s="1"/>
      <c r="B122" s="2" t="s">
        <v>16</v>
      </c>
      <c r="C122" s="38">
        <v>0.03</v>
      </c>
      <c r="D122" s="6"/>
      <c r="F122" s="6"/>
      <c r="G122" s="6"/>
      <c r="H122" s="6"/>
      <c r="I122" s="6"/>
      <c r="J122" s="6"/>
      <c r="K122" s="6"/>
      <c r="L122" s="6"/>
      <c r="M122" s="6"/>
      <c r="O122" s="6"/>
      <c r="P122" s="2"/>
    </row>
    <row r="123" spans="1:16">
      <c r="A123" s="1"/>
      <c r="D123" s="6"/>
      <c r="F123" s="6"/>
      <c r="G123" s="6"/>
      <c r="H123" s="6"/>
      <c r="I123" s="6"/>
      <c r="J123" s="6"/>
      <c r="K123" s="6"/>
      <c r="L123" s="6"/>
      <c r="M123" s="6"/>
      <c r="O123" s="6"/>
      <c r="P123" s="2"/>
    </row>
    <row r="124" spans="1:16" ht="12.75" customHeight="1">
      <c r="A124" s="1"/>
      <c r="D124" s="6"/>
      <c r="F124" s="6"/>
      <c r="G124" s="6"/>
      <c r="H124" s="6"/>
      <c r="I124" s="6"/>
      <c r="J124" s="6"/>
      <c r="K124" s="6"/>
      <c r="L124" s="6"/>
      <c r="M124" s="6"/>
      <c r="O124" s="6"/>
      <c r="P124" s="2"/>
    </row>
    <row r="125" spans="1:16" ht="12.75" customHeight="1">
      <c r="A125" s="1"/>
      <c r="D125" s="6"/>
      <c r="F125" s="6"/>
      <c r="G125" s="6"/>
      <c r="H125" s="6"/>
      <c r="I125" s="6"/>
      <c r="J125" s="6"/>
      <c r="K125" s="6"/>
      <c r="L125" s="6"/>
      <c r="M125" s="6"/>
      <c r="O125" s="6"/>
      <c r="P125" s="2"/>
    </row>
    <row r="126" spans="1:16">
      <c r="A126" s="1"/>
      <c r="D126" s="6"/>
      <c r="F126" s="6"/>
      <c r="G126" s="6"/>
      <c r="H126" s="6"/>
      <c r="I126" s="6"/>
      <c r="J126" s="6"/>
      <c r="K126" s="6"/>
      <c r="L126" s="6"/>
      <c r="M126" s="6"/>
      <c r="O126" s="6"/>
      <c r="P126" s="2"/>
    </row>
    <row r="127" spans="1:16">
      <c r="D127" s="6"/>
      <c r="F127" s="6"/>
      <c r="G127" s="6"/>
      <c r="H127" s="6"/>
      <c r="I127" s="6"/>
      <c r="J127" s="6"/>
      <c r="K127" s="6"/>
      <c r="L127" s="6"/>
      <c r="M127" s="6"/>
      <c r="O127" s="6"/>
      <c r="P127" s="2"/>
    </row>
    <row r="128" spans="1:16">
      <c r="D128" s="6"/>
      <c r="F128" s="6"/>
      <c r="G128" s="6"/>
      <c r="H128" s="6"/>
      <c r="I128" s="6"/>
      <c r="J128" s="6"/>
      <c r="K128" s="6"/>
      <c r="L128" s="6"/>
      <c r="M128" s="6"/>
      <c r="O128" s="6"/>
      <c r="P128" s="2"/>
    </row>
    <row r="129" spans="4:16">
      <c r="D129" s="6"/>
      <c r="F129" s="6"/>
      <c r="G129" s="6"/>
      <c r="H129" s="6"/>
      <c r="I129" s="6"/>
      <c r="J129" s="6"/>
      <c r="K129" s="6"/>
      <c r="L129" s="6"/>
      <c r="M129" s="6"/>
      <c r="O129" s="6"/>
      <c r="P129" s="2"/>
    </row>
    <row r="130" spans="4:16">
      <c r="D130" s="6"/>
      <c r="F130" s="6"/>
      <c r="G130" s="6"/>
      <c r="H130" s="6"/>
      <c r="I130" s="6"/>
      <c r="J130" s="6"/>
      <c r="K130" s="6"/>
      <c r="L130" s="6"/>
      <c r="M130" s="6"/>
      <c r="O130" s="6"/>
      <c r="P130" s="2"/>
    </row>
  </sheetData>
  <mergeCells count="8">
    <mergeCell ref="D4:F4"/>
    <mergeCell ref="O4:O5"/>
    <mergeCell ref="G4:I4"/>
    <mergeCell ref="A6:B6"/>
    <mergeCell ref="J4:L4"/>
    <mergeCell ref="N4:N5"/>
    <mergeCell ref="M4:M5"/>
    <mergeCell ref="A4:A5"/>
  </mergeCells>
  <phoneticPr fontId="0" type="noConversion"/>
  <printOptions horizontalCentered="1"/>
  <pageMargins left="0.5" right="0.5" top="0.5" bottom="0.25" header="0" footer="0.25"/>
  <pageSetup scale="41" fitToHeight="3" orientation="landscape" horizontalDpi="300" verticalDpi="300"/>
  <headerFooter alignWithMargins="0">
    <oddHeader>&amp;C&amp;"Arial,Bold"&amp;11CHF International Partner Budget</oddHeader>
  </headerFooter>
  <rowBreaks count="1" manualBreakCount="1">
    <brk id="71" max="20" man="1"/>
  </rowBreaks>
  <ignoredErrors>
    <ignoredError sqref="N113:O113" formula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9"/>
  <sheetViews>
    <sheetView view="pageBreakPreview" zoomScale="75" zoomScaleNormal="75" zoomScaleSheetLayoutView="75" zoomScalePageLayoutView="75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A3" sqref="A3"/>
    </sheetView>
  </sheetViews>
  <sheetFormatPr baseColWidth="10" defaultColWidth="8.83203125" defaultRowHeight="12" x14ac:dyDescent="0"/>
  <cols>
    <col min="1" max="1" width="71.1640625" style="166" customWidth="1"/>
    <col min="2" max="16" width="11.6640625" style="225" customWidth="1"/>
    <col min="17" max="18" width="11.6640625" style="166" customWidth="1"/>
    <col min="19" max="16384" width="8.83203125" style="166"/>
  </cols>
  <sheetData>
    <row r="1" spans="1:22" s="113" customFormat="1">
      <c r="A1" s="109" t="s">
        <v>42</v>
      </c>
      <c r="D1" s="138"/>
      <c r="E1" s="110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65"/>
    </row>
    <row r="2" spans="1:22" s="113" customFormat="1">
      <c r="A2" s="109" t="str">
        <f>'Program Detail'!A1</f>
        <v>INSERT PARTNER NAME</v>
      </c>
      <c r="C2" s="248" t="str">
        <f>'Program Detail'!C1</f>
        <v>Donor:</v>
      </c>
      <c r="D2" s="248" t="str">
        <f>'Program Detail'!D1</f>
        <v>Insert</v>
      </c>
      <c r="E2" s="110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65"/>
    </row>
    <row r="3" spans="1:22" s="113" customFormat="1">
      <c r="A3" s="109" t="str">
        <f>'Program Detail'!A2</f>
        <v>Insert Project Name</v>
      </c>
      <c r="C3" s="248" t="str">
        <f>'Program Detail'!C2</f>
        <v>RFA#:</v>
      </c>
      <c r="D3" s="248" t="str">
        <f>'Program Detail'!D2</f>
        <v>Insert</v>
      </c>
      <c r="E3" s="110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65"/>
    </row>
    <row r="4" spans="1:22" s="2" customFormat="1" ht="14" thickBot="1">
      <c r="A4" s="67"/>
      <c r="B4" s="55"/>
      <c r="C4" s="68"/>
      <c r="D4" s="68"/>
      <c r="E4" s="79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6"/>
    </row>
    <row r="5" spans="1:22" ht="26.75" customHeight="1" thickTop="1" thickBot="1">
      <c r="A5" s="278"/>
      <c r="B5" s="275" t="s">
        <v>6</v>
      </c>
      <c r="C5" s="280"/>
      <c r="D5" s="281"/>
      <c r="E5" s="275" t="s">
        <v>7</v>
      </c>
      <c r="F5" s="276"/>
      <c r="G5" s="277"/>
      <c r="H5" s="275" t="s">
        <v>20</v>
      </c>
      <c r="I5" s="276"/>
      <c r="J5" s="277"/>
      <c r="K5" s="275" t="s">
        <v>29</v>
      </c>
      <c r="L5" s="276"/>
      <c r="M5" s="277"/>
      <c r="N5" s="275" t="s">
        <v>30</v>
      </c>
      <c r="O5" s="276"/>
      <c r="P5" s="277"/>
      <c r="Q5" s="275" t="s">
        <v>14</v>
      </c>
      <c r="R5" s="277"/>
    </row>
    <row r="6" spans="1:22" ht="26.75" customHeight="1" thickTop="1">
      <c r="A6" s="279"/>
      <c r="B6" s="168" t="s">
        <v>8</v>
      </c>
      <c r="C6" s="169" t="s">
        <v>9</v>
      </c>
      <c r="D6" s="170" t="s">
        <v>10</v>
      </c>
      <c r="E6" s="168" t="s">
        <v>8</v>
      </c>
      <c r="F6" s="169" t="s">
        <v>9</v>
      </c>
      <c r="G6" s="170" t="s">
        <v>10</v>
      </c>
      <c r="H6" s="168" t="s">
        <v>8</v>
      </c>
      <c r="I6" s="169" t="s">
        <v>9</v>
      </c>
      <c r="J6" s="170" t="s">
        <v>10</v>
      </c>
      <c r="K6" s="168" t="s">
        <v>8</v>
      </c>
      <c r="L6" s="169" t="s">
        <v>9</v>
      </c>
      <c r="M6" s="170" t="s">
        <v>10</v>
      </c>
      <c r="N6" s="168" t="s">
        <v>8</v>
      </c>
      <c r="O6" s="169" t="s">
        <v>9</v>
      </c>
      <c r="P6" s="170" t="s">
        <v>10</v>
      </c>
      <c r="Q6" s="168" t="s">
        <v>8</v>
      </c>
      <c r="R6" s="170" t="s">
        <v>10</v>
      </c>
    </row>
    <row r="7" spans="1:22" ht="14.25" customHeight="1">
      <c r="A7" s="167"/>
      <c r="B7" s="171"/>
      <c r="C7" s="172"/>
      <c r="D7" s="173"/>
      <c r="E7" s="171"/>
      <c r="F7" s="172"/>
      <c r="G7" s="173"/>
      <c r="H7" s="171"/>
      <c r="I7" s="172"/>
      <c r="J7" s="173"/>
      <c r="K7" s="171"/>
      <c r="L7" s="172"/>
      <c r="M7" s="173"/>
      <c r="N7" s="171"/>
      <c r="O7" s="172"/>
      <c r="P7" s="173"/>
      <c r="Q7" s="171"/>
      <c r="R7" s="173"/>
    </row>
    <row r="8" spans="1:22" ht="14.25" customHeight="1">
      <c r="A8" s="191" t="str">
        <f>'Program Detail'!B54</f>
        <v>Mobilization / Demobilization - To / From City, Country / City, Country</v>
      </c>
      <c r="B8" s="180"/>
      <c r="C8" s="181"/>
      <c r="D8" s="176"/>
      <c r="E8" s="180"/>
      <c r="F8" s="181"/>
      <c r="G8" s="176"/>
      <c r="H8" s="180"/>
      <c r="I8" s="183"/>
      <c r="J8" s="176"/>
      <c r="K8" s="180"/>
      <c r="L8" s="183"/>
      <c r="M8" s="176"/>
      <c r="N8" s="180"/>
      <c r="O8" s="183"/>
      <c r="P8" s="176"/>
      <c r="Q8" s="178"/>
      <c r="R8" s="179"/>
    </row>
    <row r="9" spans="1:22" ht="14.25" customHeight="1">
      <c r="A9" s="192" t="str">
        <f>'Program Detail'!B8</f>
        <v>Expatriate Staff #1</v>
      </c>
      <c r="B9" s="174">
        <v>0</v>
      </c>
      <c r="C9" s="175"/>
      <c r="D9" s="176"/>
      <c r="E9" s="174">
        <v>0</v>
      </c>
      <c r="F9" s="175"/>
      <c r="G9" s="176"/>
      <c r="H9" s="174">
        <v>0</v>
      </c>
      <c r="I9" s="177"/>
      <c r="J9" s="176"/>
      <c r="K9" s="174">
        <v>0</v>
      </c>
      <c r="L9" s="177"/>
      <c r="M9" s="176"/>
      <c r="N9" s="174">
        <v>0</v>
      </c>
      <c r="O9" s="177"/>
      <c r="P9" s="176"/>
      <c r="Q9" s="178">
        <f>H9+E9+B9+K9+N9</f>
        <v>0</v>
      </c>
      <c r="R9" s="179"/>
    </row>
    <row r="10" spans="1:22" ht="14.25" customHeight="1">
      <c r="A10" s="192" t="str">
        <f>'Program Detail'!B9</f>
        <v>Expatriate Staff #2</v>
      </c>
      <c r="B10" s="174">
        <v>0</v>
      </c>
      <c r="C10" s="175"/>
      <c r="D10" s="176"/>
      <c r="E10" s="174">
        <v>0</v>
      </c>
      <c r="F10" s="175"/>
      <c r="G10" s="176"/>
      <c r="H10" s="174">
        <v>0</v>
      </c>
      <c r="I10" s="177"/>
      <c r="J10" s="176"/>
      <c r="K10" s="174">
        <v>0</v>
      </c>
      <c r="L10" s="177"/>
      <c r="M10" s="176"/>
      <c r="N10" s="174">
        <v>0</v>
      </c>
      <c r="O10" s="177"/>
      <c r="P10" s="176"/>
      <c r="Q10" s="178">
        <f>H10+E10+B10+K10+N10</f>
        <v>0</v>
      </c>
      <c r="R10" s="179"/>
    </row>
    <row r="11" spans="1:22" ht="14.25" customHeight="1">
      <c r="A11" s="192"/>
      <c r="B11" s="180"/>
      <c r="C11" s="181"/>
      <c r="D11" s="182"/>
      <c r="E11" s="180"/>
      <c r="F11" s="181"/>
      <c r="G11" s="182"/>
      <c r="H11" s="180"/>
      <c r="I11" s="183"/>
      <c r="J11" s="184"/>
      <c r="K11" s="180"/>
      <c r="L11" s="183"/>
      <c r="M11" s="184"/>
      <c r="N11" s="180"/>
      <c r="O11" s="183"/>
      <c r="P11" s="184"/>
      <c r="Q11" s="185"/>
      <c r="R11" s="184"/>
    </row>
    <row r="12" spans="1:22" s="190" customFormat="1" ht="14.25" customHeight="1">
      <c r="A12" s="186" t="s">
        <v>139</v>
      </c>
      <c r="B12" s="187">
        <f>SUM(B9:B11)</f>
        <v>0</v>
      </c>
      <c r="C12" s="188"/>
      <c r="D12" s="189">
        <f>SUM(D9:D11)</f>
        <v>0</v>
      </c>
      <c r="E12" s="187">
        <f>SUM(E9:E11)</f>
        <v>0</v>
      </c>
      <c r="F12" s="188"/>
      <c r="G12" s="189">
        <f>SUM(G9:G11)</f>
        <v>0</v>
      </c>
      <c r="H12" s="187">
        <f>SUM(H9:H11)</f>
        <v>0</v>
      </c>
      <c r="I12" s="188"/>
      <c r="J12" s="189">
        <f>SUM(J9:J11)</f>
        <v>0</v>
      </c>
      <c r="K12" s="187">
        <f>SUM(K9:K11)</f>
        <v>0</v>
      </c>
      <c r="L12" s="188"/>
      <c r="M12" s="189">
        <f>SUM(M9:M11)</f>
        <v>0</v>
      </c>
      <c r="N12" s="187">
        <f>SUM(N9:N11)</f>
        <v>0</v>
      </c>
      <c r="O12" s="188"/>
      <c r="P12" s="189">
        <f>SUM(P9:P11)</f>
        <v>0</v>
      </c>
      <c r="Q12" s="187">
        <f>SUM(Q9:Q11)</f>
        <v>0</v>
      </c>
      <c r="R12" s="189"/>
    </row>
    <row r="13" spans="1:22" s="190" customFormat="1" ht="14.25" customHeight="1">
      <c r="A13" s="191" t="str">
        <f>'Program Detail'!B56</f>
        <v>Home Leave</v>
      </c>
      <c r="B13" s="180"/>
      <c r="C13" s="181"/>
      <c r="D13" s="176"/>
      <c r="E13" s="180"/>
      <c r="F13" s="181"/>
      <c r="G13" s="176"/>
      <c r="H13" s="180"/>
      <c r="I13" s="183"/>
      <c r="J13" s="176"/>
      <c r="K13" s="180"/>
      <c r="L13" s="183"/>
      <c r="M13" s="176"/>
      <c r="N13" s="180"/>
      <c r="O13" s="183"/>
      <c r="P13" s="176"/>
      <c r="Q13" s="178"/>
      <c r="R13" s="179"/>
    </row>
    <row r="14" spans="1:22" s="190" customFormat="1" ht="14.25" customHeight="1">
      <c r="A14" s="192" t="str">
        <f>A9</f>
        <v>Expatriate Staff #1</v>
      </c>
      <c r="B14" s="174">
        <v>0</v>
      </c>
      <c r="C14" s="175"/>
      <c r="D14" s="176"/>
      <c r="E14" s="174">
        <v>0</v>
      </c>
      <c r="F14" s="175"/>
      <c r="G14" s="176"/>
      <c r="H14" s="174">
        <v>0</v>
      </c>
      <c r="I14" s="177"/>
      <c r="J14" s="176"/>
      <c r="K14" s="174">
        <v>0</v>
      </c>
      <c r="L14" s="177"/>
      <c r="M14" s="176"/>
      <c r="N14" s="174">
        <v>0</v>
      </c>
      <c r="O14" s="177"/>
      <c r="P14" s="176"/>
      <c r="Q14" s="178">
        <f>H14+E14+B14+K14+N14</f>
        <v>0</v>
      </c>
      <c r="R14" s="179"/>
    </row>
    <row r="15" spans="1:22" s="190" customFormat="1" ht="14.25" customHeight="1">
      <c r="A15" s="192" t="str">
        <f>A10</f>
        <v>Expatriate Staff #2</v>
      </c>
      <c r="B15" s="174">
        <v>0</v>
      </c>
      <c r="C15" s="175"/>
      <c r="D15" s="176"/>
      <c r="E15" s="174">
        <v>0</v>
      </c>
      <c r="F15" s="175"/>
      <c r="G15" s="176"/>
      <c r="H15" s="174">
        <v>0</v>
      </c>
      <c r="I15" s="177"/>
      <c r="J15" s="176"/>
      <c r="K15" s="174">
        <v>0</v>
      </c>
      <c r="L15" s="177"/>
      <c r="M15" s="176"/>
      <c r="N15" s="174">
        <v>0</v>
      </c>
      <c r="O15" s="177"/>
      <c r="P15" s="176"/>
      <c r="Q15" s="178">
        <f>H15+E15+B15+K15+N15</f>
        <v>0</v>
      </c>
      <c r="R15" s="179"/>
    </row>
    <row r="16" spans="1:22" s="190" customFormat="1" ht="14.25" customHeight="1">
      <c r="A16" s="192"/>
      <c r="B16" s="180"/>
      <c r="C16" s="181"/>
      <c r="D16" s="182"/>
      <c r="E16" s="180"/>
      <c r="F16" s="181"/>
      <c r="G16" s="182"/>
      <c r="H16" s="180"/>
      <c r="I16" s="183"/>
      <c r="J16" s="184"/>
      <c r="K16" s="180"/>
      <c r="L16" s="183"/>
      <c r="M16" s="184"/>
      <c r="N16" s="180"/>
      <c r="O16" s="183"/>
      <c r="P16" s="184"/>
      <c r="Q16" s="185"/>
      <c r="R16" s="184"/>
    </row>
    <row r="17" spans="1:62" s="190" customFormat="1" ht="14.25" customHeight="1">
      <c r="A17" s="186" t="s">
        <v>140</v>
      </c>
      <c r="B17" s="187">
        <f>SUM(B14:B16)</f>
        <v>0</v>
      </c>
      <c r="C17" s="188"/>
      <c r="D17" s="189"/>
      <c r="E17" s="187">
        <f>SUM(E14:E16)</f>
        <v>0</v>
      </c>
      <c r="F17" s="188"/>
      <c r="G17" s="189"/>
      <c r="H17" s="187">
        <f>SUM(H14:H16)</f>
        <v>0</v>
      </c>
      <c r="I17" s="188"/>
      <c r="J17" s="189"/>
      <c r="K17" s="187">
        <f>SUM(K14:K16)</f>
        <v>0</v>
      </c>
      <c r="L17" s="188"/>
      <c r="M17" s="189"/>
      <c r="N17" s="187">
        <f>SUM(N14:N16)</f>
        <v>0</v>
      </c>
      <c r="O17" s="188"/>
      <c r="P17" s="189"/>
      <c r="Q17" s="187">
        <f>SUM(Q14:Q16)</f>
        <v>0</v>
      </c>
      <c r="R17" s="189"/>
    </row>
    <row r="18" spans="1:62" ht="14.25" customHeight="1">
      <c r="A18" s="191" t="str">
        <f>'Program Detail'!B58</f>
        <v>B.  International Travel - HQ Support</v>
      </c>
      <c r="B18" s="180"/>
      <c r="C18" s="181"/>
      <c r="D18" s="176"/>
      <c r="E18" s="180"/>
      <c r="F18" s="181"/>
      <c r="G18" s="176"/>
      <c r="H18" s="180"/>
      <c r="I18" s="183"/>
      <c r="J18" s="176"/>
      <c r="K18" s="180"/>
      <c r="L18" s="183"/>
      <c r="M18" s="176"/>
      <c r="N18" s="180"/>
      <c r="O18" s="183"/>
      <c r="P18" s="176"/>
      <c r="Q18" s="178"/>
      <c r="R18" s="179"/>
    </row>
    <row r="19" spans="1:62" ht="14.25" customHeight="1">
      <c r="A19" s="192" t="str">
        <f>'Program Detail'!B24</f>
        <v>Headquarters Support / Technical Staff #1</v>
      </c>
      <c r="B19" s="174">
        <v>0</v>
      </c>
      <c r="C19" s="175">
        <v>0</v>
      </c>
      <c r="D19" s="176">
        <f>(C19*B19)*7/6</f>
        <v>0</v>
      </c>
      <c r="E19" s="174">
        <v>0</v>
      </c>
      <c r="F19" s="175">
        <v>0</v>
      </c>
      <c r="G19" s="176">
        <f>(F19*E19)*7/6</f>
        <v>0</v>
      </c>
      <c r="H19" s="174">
        <v>0</v>
      </c>
      <c r="I19" s="177">
        <v>0</v>
      </c>
      <c r="J19" s="176">
        <f>(I19*H19)*7/6</f>
        <v>0</v>
      </c>
      <c r="K19" s="174">
        <v>0</v>
      </c>
      <c r="L19" s="177">
        <v>0</v>
      </c>
      <c r="M19" s="176">
        <f>(L19*K19)*7/6</f>
        <v>0</v>
      </c>
      <c r="N19" s="174">
        <v>0</v>
      </c>
      <c r="O19" s="177">
        <v>0</v>
      </c>
      <c r="P19" s="176">
        <f>(O19*N19)*7/6</f>
        <v>0</v>
      </c>
      <c r="Q19" s="178">
        <f>H19+E19+B19+K19+N19</f>
        <v>0</v>
      </c>
      <c r="R19" s="179">
        <f>J19+G19+D19+M19+P19</f>
        <v>0</v>
      </c>
    </row>
    <row r="20" spans="1:62" ht="14.25" customHeight="1">
      <c r="A20" s="192" t="str">
        <f>'Program Detail'!B25</f>
        <v>Headquarters Support / Technical Staff #2</v>
      </c>
      <c r="B20" s="174">
        <v>0</v>
      </c>
      <c r="C20" s="175">
        <v>0</v>
      </c>
      <c r="D20" s="176">
        <f>(C20*B20)*7/6</f>
        <v>0</v>
      </c>
      <c r="E20" s="174">
        <v>0</v>
      </c>
      <c r="F20" s="175">
        <v>0</v>
      </c>
      <c r="G20" s="176">
        <f>(F20*E20)*7/6</f>
        <v>0</v>
      </c>
      <c r="H20" s="174">
        <v>0</v>
      </c>
      <c r="I20" s="177">
        <v>0</v>
      </c>
      <c r="J20" s="176">
        <f>(I20*H20)*7/6</f>
        <v>0</v>
      </c>
      <c r="K20" s="174">
        <v>0</v>
      </c>
      <c r="L20" s="177">
        <v>0</v>
      </c>
      <c r="M20" s="176">
        <f>(L20*K20)*7/6</f>
        <v>0</v>
      </c>
      <c r="N20" s="174">
        <v>0</v>
      </c>
      <c r="O20" s="177">
        <v>0</v>
      </c>
      <c r="P20" s="176">
        <f>(O20*N20)*7/6</f>
        <v>0</v>
      </c>
      <c r="Q20" s="178">
        <f>H20+E20+B20+K20+N20</f>
        <v>0</v>
      </c>
      <c r="R20" s="179">
        <f>J20+G20+D20+M20+P20</f>
        <v>0</v>
      </c>
    </row>
    <row r="21" spans="1:62" ht="14.25" customHeight="1">
      <c r="A21" s="192" t="str">
        <f>'Program Detail'!B26</f>
        <v>Headquarters Support / Technical Staff #3</v>
      </c>
      <c r="B21" s="174">
        <v>0</v>
      </c>
      <c r="C21" s="175">
        <v>0</v>
      </c>
      <c r="D21" s="176">
        <f>(C21*B21)*7/6</f>
        <v>0</v>
      </c>
      <c r="E21" s="174">
        <v>0</v>
      </c>
      <c r="F21" s="175">
        <v>0</v>
      </c>
      <c r="G21" s="176">
        <f>(F21*E21)*7/6</f>
        <v>0</v>
      </c>
      <c r="H21" s="174">
        <v>0</v>
      </c>
      <c r="I21" s="177">
        <v>0</v>
      </c>
      <c r="J21" s="176">
        <f>(I21*H21)*7/6</f>
        <v>0</v>
      </c>
      <c r="K21" s="174">
        <v>0</v>
      </c>
      <c r="L21" s="177">
        <v>0</v>
      </c>
      <c r="M21" s="176">
        <f>(L21*K21)*7/6</f>
        <v>0</v>
      </c>
      <c r="N21" s="174">
        <v>0</v>
      </c>
      <c r="O21" s="177">
        <v>0</v>
      </c>
      <c r="P21" s="176">
        <f>(O21*N21)*7/6</f>
        <v>0</v>
      </c>
      <c r="Q21" s="178">
        <f>H21+E21+B21+K21+N21</f>
        <v>0</v>
      </c>
      <c r="R21" s="179">
        <f>J21+G21+D21+M21+P21</f>
        <v>0</v>
      </c>
    </row>
    <row r="22" spans="1:62" ht="14.25" customHeight="1">
      <c r="A22" s="192" t="str">
        <f>'Program Detail'!B27</f>
        <v>Headquarters Support / Technical Staff #4</v>
      </c>
      <c r="B22" s="174">
        <v>0</v>
      </c>
      <c r="C22" s="175">
        <v>0</v>
      </c>
      <c r="D22" s="176">
        <f>(C22*B22)*7/6</f>
        <v>0</v>
      </c>
      <c r="E22" s="174">
        <v>0</v>
      </c>
      <c r="F22" s="175">
        <v>0</v>
      </c>
      <c r="G22" s="176">
        <f>(F22*E22)*7/6</f>
        <v>0</v>
      </c>
      <c r="H22" s="174">
        <v>0</v>
      </c>
      <c r="I22" s="177">
        <v>0</v>
      </c>
      <c r="J22" s="176">
        <f>(I22*H22)*7/6</f>
        <v>0</v>
      </c>
      <c r="K22" s="174">
        <v>0</v>
      </c>
      <c r="L22" s="177">
        <v>0</v>
      </c>
      <c r="M22" s="176">
        <f>(L22*K22)*7/6</f>
        <v>0</v>
      </c>
      <c r="N22" s="174">
        <v>0</v>
      </c>
      <c r="O22" s="177">
        <v>0</v>
      </c>
      <c r="P22" s="176">
        <f>(O22*N22)*7/6</f>
        <v>0</v>
      </c>
      <c r="Q22" s="178">
        <f>H22+E22+B22+K22+N22</f>
        <v>0</v>
      </c>
      <c r="R22" s="179">
        <f>J22+G22+D22+M22+P22</f>
        <v>0</v>
      </c>
    </row>
    <row r="23" spans="1:62" ht="14.25" customHeight="1">
      <c r="A23" s="192"/>
      <c r="B23" s="180"/>
      <c r="C23" s="181"/>
      <c r="D23" s="182"/>
      <c r="E23" s="180"/>
      <c r="F23" s="181"/>
      <c r="G23" s="182"/>
      <c r="H23" s="180"/>
      <c r="I23" s="181"/>
      <c r="J23" s="182"/>
      <c r="K23" s="180"/>
      <c r="L23" s="181"/>
      <c r="M23" s="182"/>
      <c r="N23" s="180"/>
      <c r="O23" s="181"/>
      <c r="P23" s="182"/>
      <c r="Q23" s="185"/>
      <c r="R23" s="184"/>
    </row>
    <row r="24" spans="1:62" s="190" customFormat="1" ht="14.25" customHeight="1">
      <c r="A24" s="186" t="s">
        <v>141</v>
      </c>
      <c r="B24" s="187">
        <f>SUM(B19:B23)</f>
        <v>0</v>
      </c>
      <c r="C24" s="188"/>
      <c r="D24" s="189">
        <f>SUM(D19:D23)</f>
        <v>0</v>
      </c>
      <c r="E24" s="187">
        <f>SUM(E19:E23)</f>
        <v>0</v>
      </c>
      <c r="F24" s="188"/>
      <c r="G24" s="189">
        <f>SUM(G19:G23)</f>
        <v>0</v>
      </c>
      <c r="H24" s="187">
        <f>SUM(H19:H23)</f>
        <v>0</v>
      </c>
      <c r="I24" s="188"/>
      <c r="J24" s="189">
        <f>SUM(J19:J23)</f>
        <v>0</v>
      </c>
      <c r="K24" s="187">
        <f>SUM(K19:K23)</f>
        <v>0</v>
      </c>
      <c r="L24" s="188"/>
      <c r="M24" s="189">
        <f>SUM(M19:M23)</f>
        <v>0</v>
      </c>
      <c r="N24" s="187">
        <f>SUM(N19:N23)</f>
        <v>0</v>
      </c>
      <c r="O24" s="188"/>
      <c r="P24" s="189">
        <f>SUM(P19:P23)</f>
        <v>0</v>
      </c>
      <c r="Q24" s="187">
        <f>SUM(Q19:Q23)</f>
        <v>0</v>
      </c>
      <c r="R24" s="189">
        <f>SUM(R19:R23)</f>
        <v>0</v>
      </c>
    </row>
    <row r="25" spans="1:62" ht="14.25" customHeight="1">
      <c r="A25" s="191" t="str">
        <f>'Program Detail'!B63</f>
        <v>C.  International Travel - Consultants</v>
      </c>
      <c r="B25" s="180"/>
      <c r="C25" s="181"/>
      <c r="D25" s="176"/>
      <c r="E25" s="180"/>
      <c r="F25" s="181"/>
      <c r="G25" s="176"/>
      <c r="H25" s="180"/>
      <c r="I25" s="183"/>
      <c r="J25" s="176"/>
      <c r="K25" s="180"/>
      <c r="L25" s="183"/>
      <c r="M25" s="176"/>
      <c r="N25" s="180"/>
      <c r="O25" s="183"/>
      <c r="P25" s="176"/>
      <c r="Q25" s="178"/>
      <c r="R25" s="179"/>
    </row>
    <row r="26" spans="1:62" ht="14.25" customHeight="1">
      <c r="A26" s="192" t="str">
        <f>'Program Detail'!B47</f>
        <v>International Sector Specialist STTA #1</v>
      </c>
      <c r="B26" s="174">
        <v>0</v>
      </c>
      <c r="C26" s="175">
        <v>0</v>
      </c>
      <c r="D26" s="176">
        <f>(C26*B26)*7/6</f>
        <v>0</v>
      </c>
      <c r="E26" s="174">
        <v>0</v>
      </c>
      <c r="F26" s="175">
        <v>0</v>
      </c>
      <c r="G26" s="176">
        <f>(F26*E26)*7/6</f>
        <v>0</v>
      </c>
      <c r="H26" s="174">
        <v>0</v>
      </c>
      <c r="I26" s="177">
        <v>0</v>
      </c>
      <c r="J26" s="176">
        <f>(I26*H26)*7/6</f>
        <v>0</v>
      </c>
      <c r="K26" s="174">
        <v>0</v>
      </c>
      <c r="L26" s="177">
        <v>0</v>
      </c>
      <c r="M26" s="176">
        <f>(L26*K26)*7/6</f>
        <v>0</v>
      </c>
      <c r="N26" s="174">
        <v>0</v>
      </c>
      <c r="O26" s="177">
        <v>0</v>
      </c>
      <c r="P26" s="176">
        <f>(O26*N26)*7/6</f>
        <v>0</v>
      </c>
      <c r="Q26" s="178">
        <f>H26+E26+B26+K26+N26</f>
        <v>0</v>
      </c>
      <c r="R26" s="179">
        <f>J26+G26+D26+M26+P26</f>
        <v>0</v>
      </c>
    </row>
    <row r="27" spans="1:62" ht="14.25" customHeight="1">
      <c r="A27" s="192" t="str">
        <f>'Program Detail'!B48</f>
        <v>International Sector Specialist STTA #2</v>
      </c>
      <c r="B27" s="174">
        <v>0</v>
      </c>
      <c r="C27" s="175">
        <v>0</v>
      </c>
      <c r="D27" s="176">
        <f>(C27*B27)*7/6</f>
        <v>0</v>
      </c>
      <c r="E27" s="174">
        <v>0</v>
      </c>
      <c r="F27" s="175">
        <v>0</v>
      </c>
      <c r="G27" s="176">
        <f>(F27*E27)*7/6</f>
        <v>0</v>
      </c>
      <c r="H27" s="174">
        <v>0</v>
      </c>
      <c r="I27" s="177">
        <v>0</v>
      </c>
      <c r="J27" s="176">
        <f>(I27*H27)*7/6</f>
        <v>0</v>
      </c>
      <c r="K27" s="174">
        <v>0</v>
      </c>
      <c r="L27" s="177">
        <v>0</v>
      </c>
      <c r="M27" s="176">
        <f>(L27*K27)*7/6</f>
        <v>0</v>
      </c>
      <c r="N27" s="174">
        <v>0</v>
      </c>
      <c r="O27" s="177">
        <v>0</v>
      </c>
      <c r="P27" s="176">
        <f>(O27*N27)*7/6</f>
        <v>0</v>
      </c>
      <c r="Q27" s="178">
        <f>H27+E27+B27+K27+N27</f>
        <v>0</v>
      </c>
      <c r="R27" s="179">
        <f>J27+G27+D27+M27+P27</f>
        <v>0</v>
      </c>
    </row>
    <row r="28" spans="1:62" ht="14.25" customHeight="1">
      <c r="A28" s="193"/>
      <c r="B28" s="180"/>
      <c r="C28" s="181"/>
      <c r="D28" s="182"/>
      <c r="E28" s="180"/>
      <c r="F28" s="181"/>
      <c r="G28" s="182"/>
      <c r="H28" s="180"/>
      <c r="I28" s="181"/>
      <c r="J28" s="182"/>
      <c r="K28" s="180"/>
      <c r="L28" s="181"/>
      <c r="M28" s="182"/>
      <c r="N28" s="180"/>
      <c r="O28" s="181"/>
      <c r="P28" s="182"/>
      <c r="Q28" s="178"/>
      <c r="R28" s="179"/>
    </row>
    <row r="29" spans="1:62" s="190" customFormat="1" ht="14.25" customHeight="1">
      <c r="A29" s="186" t="s">
        <v>32</v>
      </c>
      <c r="B29" s="187">
        <f>SUM(B26:B28)</f>
        <v>0</v>
      </c>
      <c r="C29" s="188"/>
      <c r="D29" s="189">
        <f>SUM(D26:D28)</f>
        <v>0</v>
      </c>
      <c r="E29" s="187">
        <f>SUM(E26:E28)</f>
        <v>0</v>
      </c>
      <c r="F29" s="188"/>
      <c r="G29" s="189">
        <f>SUM(G26:G28)</f>
        <v>0</v>
      </c>
      <c r="H29" s="187">
        <f>SUM(H26:H28)</f>
        <v>0</v>
      </c>
      <c r="I29" s="188"/>
      <c r="J29" s="189">
        <f>SUM(J26:J28)</f>
        <v>0</v>
      </c>
      <c r="K29" s="187">
        <f>SUM(K26:K28)</f>
        <v>0</v>
      </c>
      <c r="L29" s="188"/>
      <c r="M29" s="189">
        <f>SUM(M26:M28)</f>
        <v>0</v>
      </c>
      <c r="N29" s="187">
        <f>SUM(N26:N28)</f>
        <v>0</v>
      </c>
      <c r="O29" s="188"/>
      <c r="P29" s="189">
        <f>SUM(P26:P28)</f>
        <v>0</v>
      </c>
      <c r="Q29" s="187">
        <f>SUM(Q26:Q28)</f>
        <v>0</v>
      </c>
      <c r="R29" s="189">
        <f>SUM(R26:R28)</f>
        <v>0</v>
      </c>
    </row>
    <row r="30" spans="1:62" ht="23.25" customHeight="1" thickBot="1">
      <c r="A30" s="194" t="s">
        <v>142</v>
      </c>
      <c r="B30" s="195">
        <f>B12+B17+B24+B29</f>
        <v>0</v>
      </c>
      <c r="C30" s="227"/>
      <c r="D30" s="196">
        <f>D12+D24+D29</f>
        <v>0</v>
      </c>
      <c r="E30" s="195">
        <f>E12+E17+E24+E29</f>
        <v>0</v>
      </c>
      <c r="F30" s="227"/>
      <c r="G30" s="196">
        <f>G12+G24+G29</f>
        <v>0</v>
      </c>
      <c r="H30" s="195">
        <f>H12+H17+H24+H29</f>
        <v>0</v>
      </c>
      <c r="I30" s="227"/>
      <c r="J30" s="196">
        <f>J12+J24+J29</f>
        <v>0</v>
      </c>
      <c r="K30" s="195">
        <f>K12+K17+K24+K29</f>
        <v>0</v>
      </c>
      <c r="L30" s="227"/>
      <c r="M30" s="196">
        <f>M12+M24+M29</f>
        <v>0</v>
      </c>
      <c r="N30" s="195">
        <f>N12+N17+N24+N29</f>
        <v>0</v>
      </c>
      <c r="O30" s="227"/>
      <c r="P30" s="196">
        <f>P12+P24+P29</f>
        <v>0</v>
      </c>
      <c r="Q30" s="195">
        <f>Q12+Q24+Q29</f>
        <v>0</v>
      </c>
      <c r="R30" s="228">
        <f>R12+R24+R29</f>
        <v>0</v>
      </c>
    </row>
    <row r="31" spans="1:62" s="37" customFormat="1" ht="21" customHeight="1" thickTop="1">
      <c r="A31" s="285" t="str">
        <f>'Program Detail'!B68</f>
        <v>D. In-Country Travel</v>
      </c>
      <c r="B31" s="282" t="s">
        <v>6</v>
      </c>
      <c r="C31" s="287"/>
      <c r="D31" s="288"/>
      <c r="E31" s="282" t="s">
        <v>7</v>
      </c>
      <c r="F31" s="283"/>
      <c r="G31" s="284"/>
      <c r="H31" s="282" t="s">
        <v>20</v>
      </c>
      <c r="I31" s="283"/>
      <c r="J31" s="284"/>
      <c r="K31" s="282" t="s">
        <v>29</v>
      </c>
      <c r="L31" s="283"/>
      <c r="M31" s="284"/>
      <c r="N31" s="282" t="s">
        <v>30</v>
      </c>
      <c r="O31" s="283"/>
      <c r="P31" s="284"/>
      <c r="Q31" s="282" t="s">
        <v>14</v>
      </c>
      <c r="R31" s="28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</row>
    <row r="32" spans="1:62" s="36" customFormat="1" ht="18" customHeight="1">
      <c r="A32" s="286"/>
      <c r="B32" s="171" t="s">
        <v>8</v>
      </c>
      <c r="C32" s="172" t="s">
        <v>9</v>
      </c>
      <c r="D32" s="173" t="s">
        <v>10</v>
      </c>
      <c r="E32" s="171" t="s">
        <v>8</v>
      </c>
      <c r="F32" s="172" t="s">
        <v>9</v>
      </c>
      <c r="G32" s="173" t="s">
        <v>10</v>
      </c>
      <c r="H32" s="171" t="s">
        <v>8</v>
      </c>
      <c r="I32" s="172" t="s">
        <v>9</v>
      </c>
      <c r="J32" s="173" t="s">
        <v>10</v>
      </c>
      <c r="K32" s="171" t="s">
        <v>8</v>
      </c>
      <c r="L32" s="172" t="s">
        <v>9</v>
      </c>
      <c r="M32" s="173" t="s">
        <v>10</v>
      </c>
      <c r="N32" s="171" t="s">
        <v>8</v>
      </c>
      <c r="O32" s="172" t="s">
        <v>9</v>
      </c>
      <c r="P32" s="173" t="s">
        <v>10</v>
      </c>
      <c r="Q32" s="171" t="s">
        <v>8</v>
      </c>
      <c r="R32" s="173" t="s">
        <v>10</v>
      </c>
    </row>
    <row r="33" spans="1:62" ht="16.75" customHeight="1">
      <c r="A33" s="197" t="s">
        <v>143</v>
      </c>
      <c r="B33" s="198">
        <v>0</v>
      </c>
      <c r="C33" s="199">
        <v>0</v>
      </c>
      <c r="D33" s="200">
        <f>C33*B33</f>
        <v>0</v>
      </c>
      <c r="E33" s="198">
        <v>0</v>
      </c>
      <c r="F33" s="199">
        <v>0</v>
      </c>
      <c r="G33" s="200">
        <f>F33*E33</f>
        <v>0</v>
      </c>
      <c r="H33" s="198">
        <v>0</v>
      </c>
      <c r="I33" s="199">
        <v>0</v>
      </c>
      <c r="J33" s="200">
        <f>I33*H33</f>
        <v>0</v>
      </c>
      <c r="K33" s="198">
        <v>0</v>
      </c>
      <c r="L33" s="199">
        <v>0</v>
      </c>
      <c r="M33" s="200">
        <f>L33*K33</f>
        <v>0</v>
      </c>
      <c r="N33" s="198">
        <v>0</v>
      </c>
      <c r="O33" s="199">
        <v>0</v>
      </c>
      <c r="P33" s="200">
        <f>O33*N33</f>
        <v>0</v>
      </c>
      <c r="Q33" s="201">
        <f>H33+E33+B33+K33+N33</f>
        <v>0</v>
      </c>
      <c r="R33" s="200">
        <f>J33+G33+D33+M33+P33</f>
        <v>0</v>
      </c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202"/>
      <c r="AU33" s="202"/>
      <c r="AV33" s="202"/>
      <c r="AW33" s="202"/>
      <c r="AX33" s="202"/>
      <c r="AY33" s="202"/>
      <c r="AZ33" s="202"/>
      <c r="BA33" s="202"/>
      <c r="BB33" s="202"/>
      <c r="BC33" s="202"/>
      <c r="BD33" s="202"/>
      <c r="BE33" s="202"/>
      <c r="BF33" s="202"/>
      <c r="BG33" s="202"/>
      <c r="BH33" s="202"/>
      <c r="BI33" s="202"/>
      <c r="BJ33" s="202"/>
    </row>
    <row r="34" spans="1:62" ht="16.75" customHeight="1">
      <c r="A34" s="197"/>
      <c r="B34" s="203"/>
      <c r="C34" s="204"/>
      <c r="D34" s="200"/>
      <c r="E34" s="203"/>
      <c r="F34" s="204"/>
      <c r="G34" s="200"/>
      <c r="H34" s="205"/>
      <c r="I34" s="206"/>
      <c r="J34" s="200"/>
      <c r="K34" s="205"/>
      <c r="L34" s="206"/>
      <c r="M34" s="200"/>
      <c r="N34" s="205"/>
      <c r="O34" s="206"/>
      <c r="P34" s="200"/>
      <c r="Q34" s="201"/>
      <c r="R34" s="200"/>
      <c r="S34" s="202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202"/>
      <c r="AU34" s="202"/>
      <c r="AV34" s="202"/>
      <c r="AW34" s="202"/>
      <c r="AX34" s="202"/>
      <c r="AY34" s="202"/>
      <c r="AZ34" s="202"/>
      <c r="BA34" s="202"/>
      <c r="BB34" s="202"/>
      <c r="BC34" s="202"/>
      <c r="BD34" s="202"/>
      <c r="BE34" s="202"/>
      <c r="BF34" s="202"/>
      <c r="BG34" s="202"/>
      <c r="BH34" s="202"/>
      <c r="BI34" s="202"/>
      <c r="BJ34" s="202"/>
    </row>
    <row r="35" spans="1:62" s="212" customFormat="1" ht="17.25" customHeight="1" thickBot="1">
      <c r="A35" s="194" t="s">
        <v>43</v>
      </c>
      <c r="B35" s="207">
        <f>SUM(B33:B34)</f>
        <v>0</v>
      </c>
      <c r="C35" s="208"/>
      <c r="D35" s="209">
        <f>SUM(D33:D34)</f>
        <v>0</v>
      </c>
      <c r="E35" s="207">
        <f>SUM(E33:E34)</f>
        <v>0</v>
      </c>
      <c r="F35" s="208"/>
      <c r="G35" s="209">
        <f>SUM(G33:G34)</f>
        <v>0</v>
      </c>
      <c r="H35" s="207">
        <f>SUM(H33:H34)</f>
        <v>0</v>
      </c>
      <c r="I35" s="208"/>
      <c r="J35" s="209">
        <f>SUM(J33:J34)</f>
        <v>0</v>
      </c>
      <c r="K35" s="207">
        <f>SUM(K33:K34)</f>
        <v>0</v>
      </c>
      <c r="L35" s="208"/>
      <c r="M35" s="209">
        <f>SUM(M33:M34)</f>
        <v>0</v>
      </c>
      <c r="N35" s="207">
        <f>SUM(N33:N34)</f>
        <v>0</v>
      </c>
      <c r="O35" s="208"/>
      <c r="P35" s="209">
        <f>SUM(P33:P34)</f>
        <v>0</v>
      </c>
      <c r="Q35" s="210">
        <f>H35+E35+B35+K35+N35</f>
        <v>0</v>
      </c>
      <c r="R35" s="211">
        <f>J35+G35+D35+M35+P35</f>
        <v>0</v>
      </c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</row>
    <row r="36" spans="1:62" s="217" customFormat="1" ht="16.5" customHeight="1" thickTop="1" thickBot="1">
      <c r="A36" s="213"/>
      <c r="B36" s="214"/>
      <c r="C36" s="215"/>
      <c r="D36" s="216"/>
      <c r="E36" s="214"/>
      <c r="F36" s="215"/>
      <c r="G36" s="216"/>
      <c r="H36" s="214"/>
      <c r="I36" s="215"/>
      <c r="J36" s="216"/>
      <c r="K36" s="214"/>
      <c r="L36" s="215"/>
      <c r="M36" s="216"/>
      <c r="N36" s="214"/>
      <c r="O36" s="215"/>
      <c r="P36" s="216"/>
      <c r="Q36" s="214"/>
      <c r="R36" s="216"/>
    </row>
    <row r="37" spans="1:62" ht="21" customHeight="1" thickBot="1">
      <c r="A37" s="218" t="s">
        <v>144</v>
      </c>
      <c r="B37" s="219">
        <f>B35+B30</f>
        <v>0</v>
      </c>
      <c r="C37" s="220"/>
      <c r="D37" s="221">
        <f>D35+D30</f>
        <v>0</v>
      </c>
      <c r="E37" s="222">
        <f>E35+E30</f>
        <v>0</v>
      </c>
      <c r="F37" s="223"/>
      <c r="G37" s="224">
        <f>G35+G30</f>
        <v>0</v>
      </c>
      <c r="H37" s="219">
        <f>H35+H30</f>
        <v>0</v>
      </c>
      <c r="I37" s="220"/>
      <c r="J37" s="221">
        <f>J35+J30</f>
        <v>0</v>
      </c>
      <c r="K37" s="219">
        <f>K35+K30</f>
        <v>0</v>
      </c>
      <c r="L37" s="220"/>
      <c r="M37" s="221">
        <f>M35+M30</f>
        <v>0</v>
      </c>
      <c r="N37" s="219">
        <f>N35+N30</f>
        <v>0</v>
      </c>
      <c r="O37" s="220"/>
      <c r="P37" s="221">
        <f>P35+P30</f>
        <v>0</v>
      </c>
      <c r="Q37" s="207">
        <f>H37+E37+B37+K37+N37</f>
        <v>0</v>
      </c>
      <c r="R37" s="229">
        <f>D37+G37+J37+M37+P37</f>
        <v>0</v>
      </c>
    </row>
    <row r="38" spans="1:62" ht="13" thickTop="1"/>
    <row r="39" spans="1:62">
      <c r="Q39" s="226"/>
    </row>
  </sheetData>
  <mergeCells count="14">
    <mergeCell ref="K31:M31"/>
    <mergeCell ref="N31:P31"/>
    <mergeCell ref="Q31:R31"/>
    <mergeCell ref="A31:A32"/>
    <mergeCell ref="B31:D31"/>
    <mergeCell ref="E31:G31"/>
    <mergeCell ref="H31:J31"/>
    <mergeCell ref="E5:G5"/>
    <mergeCell ref="H5:J5"/>
    <mergeCell ref="A5:A6"/>
    <mergeCell ref="B5:D5"/>
    <mergeCell ref="Q5:R5"/>
    <mergeCell ref="K5:M5"/>
    <mergeCell ref="N5:P5"/>
  </mergeCells>
  <phoneticPr fontId="63" type="noConversion"/>
  <printOptions horizontalCentered="1"/>
  <pageMargins left="0.15" right="0" top="0.94" bottom="0.15" header="0.41" footer="0"/>
  <pageSetup scale="51" orientation="landscape" horizontalDpi="300" verticalDpi="300"/>
  <headerFooter alignWithMargins="0">
    <oddHeader>&amp;C&amp;"Arial,Bold"&amp;11CHF International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view="pageBreakPreview" zoomScaleSheetLayoutView="100" workbookViewId="0">
      <selection activeCell="B2" sqref="B2"/>
    </sheetView>
  </sheetViews>
  <sheetFormatPr baseColWidth="10" defaultColWidth="8.83203125" defaultRowHeight="12" x14ac:dyDescent="0"/>
  <cols>
    <col min="2" max="2" width="52.5" bestFit="1" customWidth="1"/>
    <col min="6" max="6" width="10.5" bestFit="1" customWidth="1"/>
    <col min="7" max="7" width="12.1640625" bestFit="1" customWidth="1"/>
    <col min="8" max="8" width="9.83203125" bestFit="1" customWidth="1"/>
  </cols>
  <sheetData>
    <row r="1" spans="1:9">
      <c r="A1" s="230"/>
      <c r="B1" s="109" t="s">
        <v>168</v>
      </c>
    </row>
    <row r="2" spans="1:9">
      <c r="A2" s="230"/>
      <c r="B2" s="231"/>
    </row>
    <row r="3" spans="1:9">
      <c r="A3" s="230"/>
      <c r="B3" s="231"/>
      <c r="C3" s="289" t="s">
        <v>160</v>
      </c>
      <c r="D3" s="289"/>
      <c r="E3" s="289"/>
      <c r="F3" s="289"/>
      <c r="G3" s="289"/>
      <c r="H3" s="289"/>
      <c r="I3" s="289"/>
    </row>
    <row r="4" spans="1:9" ht="13">
      <c r="A4" s="232"/>
      <c r="B4" s="233" t="s">
        <v>157</v>
      </c>
      <c r="C4" s="234" t="s">
        <v>148</v>
      </c>
      <c r="D4" s="234" t="s">
        <v>149</v>
      </c>
      <c r="E4" s="234" t="s">
        <v>150</v>
      </c>
      <c r="F4" s="234" t="s">
        <v>151</v>
      </c>
      <c r="G4" s="234" t="s">
        <v>152</v>
      </c>
      <c r="H4" s="234" t="s">
        <v>153</v>
      </c>
      <c r="I4" s="234" t="s">
        <v>154</v>
      </c>
    </row>
    <row r="5" spans="1:9" ht="13">
      <c r="A5" s="235">
        <f>'Program Detail'!A8</f>
        <v>1</v>
      </c>
      <c r="B5" s="236" t="str">
        <f>'Program Detail'!B8</f>
        <v>Expatriate Staff #1</v>
      </c>
      <c r="C5" s="237"/>
      <c r="D5" s="237"/>
      <c r="E5" s="237"/>
      <c r="F5" s="237"/>
      <c r="G5" s="237"/>
      <c r="H5" s="237"/>
      <c r="I5" s="237"/>
    </row>
    <row r="6" spans="1:9" ht="13">
      <c r="A6" s="235">
        <f>'Program Detail'!A9</f>
        <v>2</v>
      </c>
      <c r="B6" s="236" t="str">
        <f>'Program Detail'!B9</f>
        <v>Expatriate Staff #2</v>
      </c>
      <c r="C6" s="237"/>
      <c r="D6" s="237"/>
      <c r="E6" s="237"/>
      <c r="F6" s="237"/>
      <c r="G6" s="237"/>
      <c r="H6" s="237"/>
      <c r="I6" s="237"/>
    </row>
    <row r="7" spans="1:9" ht="13">
      <c r="A7" s="235">
        <f>'Program Detail'!A12</f>
        <v>3</v>
      </c>
      <c r="B7" s="236" t="str">
        <f>'Program Detail'!B12</f>
        <v>Host Country Staff #1</v>
      </c>
      <c r="C7" s="237"/>
      <c r="D7" s="237"/>
      <c r="E7" s="237"/>
      <c r="F7" s="237"/>
      <c r="G7" s="237"/>
      <c r="H7" s="237"/>
      <c r="I7" s="237"/>
    </row>
    <row r="8" spans="1:9" ht="13">
      <c r="A8" s="235">
        <f>'Program Detail'!A13</f>
        <v>4</v>
      </c>
      <c r="B8" s="236" t="str">
        <f>'Program Detail'!B13</f>
        <v>Host Country Staff #2</v>
      </c>
      <c r="C8" s="237"/>
      <c r="D8" s="237"/>
      <c r="E8" s="237"/>
      <c r="F8" s="237"/>
      <c r="G8" s="237"/>
      <c r="H8" s="237"/>
      <c r="I8" s="237"/>
    </row>
    <row r="9" spans="1:9" ht="13">
      <c r="A9" s="235">
        <f>'Program Detail'!A14</f>
        <v>5</v>
      </c>
      <c r="B9" s="236" t="str">
        <f>'Program Detail'!B14</f>
        <v>Host Country Staff #3</v>
      </c>
      <c r="C9" s="237"/>
      <c r="D9" s="237"/>
      <c r="E9" s="237"/>
      <c r="F9" s="237"/>
      <c r="G9" s="237"/>
      <c r="H9" s="237"/>
      <c r="I9" s="237"/>
    </row>
    <row r="10" spans="1:9" ht="13">
      <c r="A10" s="235">
        <f>'Program Detail'!A15</f>
        <v>6</v>
      </c>
      <c r="B10" s="236" t="str">
        <f>'Program Detail'!B15</f>
        <v>Host Country Staff #4</v>
      </c>
      <c r="C10" s="237"/>
      <c r="D10" s="237"/>
      <c r="E10" s="237"/>
      <c r="F10" s="237"/>
      <c r="G10" s="237"/>
      <c r="H10" s="237"/>
      <c r="I10" s="237"/>
    </row>
    <row r="11" spans="1:9" ht="13">
      <c r="A11" s="235">
        <f>'Program Detail'!A16</f>
        <v>7</v>
      </c>
      <c r="B11" s="236" t="str">
        <f>'Program Detail'!B16</f>
        <v>Host Country Staff #5</v>
      </c>
      <c r="C11" s="237"/>
      <c r="D11" s="237"/>
      <c r="E11" s="237"/>
      <c r="F11" s="237"/>
      <c r="G11" s="237"/>
      <c r="H11" s="237"/>
      <c r="I11" s="237"/>
    </row>
    <row r="12" spans="1:9" ht="13">
      <c r="A12" s="235">
        <f>'Program Detail'!A17</f>
        <v>8</v>
      </c>
      <c r="B12" s="236" t="str">
        <f>'Program Detail'!B17</f>
        <v>Host Country Staff #6</v>
      </c>
      <c r="C12" s="237"/>
      <c r="D12" s="237"/>
      <c r="E12" s="237"/>
      <c r="F12" s="237"/>
      <c r="G12" s="237"/>
      <c r="H12" s="237"/>
      <c r="I12" s="237"/>
    </row>
    <row r="13" spans="1:9" ht="13">
      <c r="A13" s="235">
        <f>'Program Detail'!A18</f>
        <v>9</v>
      </c>
      <c r="B13" s="236" t="str">
        <f>'Program Detail'!B18</f>
        <v>Host Country Staff #7</v>
      </c>
      <c r="C13" s="237"/>
      <c r="D13" s="237"/>
      <c r="E13" s="237"/>
      <c r="F13" s="237"/>
      <c r="G13" s="237"/>
      <c r="H13" s="237"/>
      <c r="I13" s="237"/>
    </row>
    <row r="14" spans="1:9" ht="13">
      <c r="A14" s="235">
        <f>'Program Detail'!A19</f>
        <v>10</v>
      </c>
      <c r="B14" s="236" t="str">
        <f>'Program Detail'!B19</f>
        <v>Host Country Staff #8</v>
      </c>
      <c r="C14" s="237"/>
      <c r="D14" s="237"/>
      <c r="E14" s="237"/>
      <c r="F14" s="237"/>
      <c r="G14" s="237"/>
      <c r="H14" s="237"/>
      <c r="I14" s="237"/>
    </row>
    <row r="15" spans="1:9" ht="13">
      <c r="A15" s="235">
        <f>'Program Detail'!A20</f>
        <v>11</v>
      </c>
      <c r="B15" s="236" t="str">
        <f>'Program Detail'!B20</f>
        <v>Host Country Staff #9</v>
      </c>
      <c r="C15" s="237"/>
      <c r="D15" s="237"/>
      <c r="E15" s="237"/>
      <c r="F15" s="237"/>
      <c r="G15" s="237"/>
      <c r="H15" s="237"/>
      <c r="I15" s="237"/>
    </row>
    <row r="16" spans="1:9" ht="13">
      <c r="A16" s="235">
        <f>'Program Detail'!A21</f>
        <v>12</v>
      </c>
      <c r="B16" s="243" t="str">
        <f>'Program Detail'!B21</f>
        <v>Host Country Staff #10</v>
      </c>
      <c r="C16" s="244"/>
      <c r="D16" s="244"/>
      <c r="E16" s="244"/>
      <c r="F16" s="244"/>
      <c r="G16" s="244"/>
      <c r="H16" s="244"/>
      <c r="I16" s="244"/>
    </row>
    <row r="17" spans="1:9" ht="13">
      <c r="A17" s="73"/>
      <c r="B17" s="238" t="s">
        <v>5</v>
      </c>
      <c r="C17" s="234">
        <f t="shared" ref="C17:I17" si="0">SUM(C5:C16)</f>
        <v>0</v>
      </c>
      <c r="D17" s="234">
        <f t="shared" si="0"/>
        <v>0</v>
      </c>
      <c r="E17" s="234">
        <f t="shared" si="0"/>
        <v>0</v>
      </c>
      <c r="F17" s="234">
        <f t="shared" si="0"/>
        <v>0</v>
      </c>
      <c r="G17" s="234">
        <f t="shared" si="0"/>
        <v>0</v>
      </c>
      <c r="H17" s="234">
        <f t="shared" si="0"/>
        <v>0</v>
      </c>
      <c r="I17" s="234">
        <f t="shared" si="0"/>
        <v>0</v>
      </c>
    </row>
    <row r="18" spans="1:9" ht="13">
      <c r="A18" s="73"/>
      <c r="B18" s="73"/>
      <c r="C18" s="242"/>
      <c r="D18" s="242"/>
      <c r="E18" s="242"/>
      <c r="F18" s="242"/>
      <c r="G18" s="242"/>
      <c r="H18" s="242"/>
      <c r="I18" s="242"/>
    </row>
    <row r="19" spans="1:9" ht="13">
      <c r="B19" s="238" t="s">
        <v>155</v>
      </c>
      <c r="C19" s="234" t="s">
        <v>160</v>
      </c>
      <c r="D19" s="246"/>
      <c r="E19" s="246"/>
      <c r="F19" s="246"/>
      <c r="G19" s="246"/>
      <c r="H19" s="246"/>
      <c r="I19" s="246"/>
    </row>
    <row r="20" spans="1:9" ht="13">
      <c r="B20" s="245" t="s">
        <v>150</v>
      </c>
      <c r="C20" s="237"/>
      <c r="D20" s="246"/>
      <c r="E20" s="246"/>
      <c r="F20" s="246"/>
      <c r="G20" s="246"/>
      <c r="H20" s="246"/>
      <c r="I20" s="246"/>
    </row>
    <row r="21" spans="1:9" ht="13">
      <c r="B21" s="239" t="s">
        <v>148</v>
      </c>
      <c r="C21" s="237"/>
      <c r="D21" s="246"/>
      <c r="E21" s="246"/>
      <c r="F21" s="246"/>
      <c r="G21" s="246"/>
      <c r="H21" s="246"/>
      <c r="I21" s="246"/>
    </row>
    <row r="22" spans="1:9" ht="13">
      <c r="B22" s="239" t="s">
        <v>149</v>
      </c>
      <c r="C22" s="237"/>
      <c r="D22" s="246"/>
      <c r="E22" s="246"/>
      <c r="F22" s="246"/>
      <c r="G22" s="246"/>
      <c r="H22" s="246"/>
      <c r="I22" s="246"/>
    </row>
    <row r="23" spans="1:9" ht="13">
      <c r="B23" s="239" t="s">
        <v>153</v>
      </c>
      <c r="C23" s="237"/>
      <c r="D23" s="246"/>
      <c r="E23" s="246"/>
      <c r="F23" s="246"/>
      <c r="G23" s="246"/>
      <c r="H23" s="246"/>
      <c r="I23" s="246"/>
    </row>
    <row r="24" spans="1:9" ht="13">
      <c r="B24" s="239" t="s">
        <v>156</v>
      </c>
      <c r="C24" s="237"/>
      <c r="D24" s="246"/>
      <c r="E24" s="246"/>
      <c r="F24" s="246"/>
      <c r="G24" s="246"/>
      <c r="H24" s="246"/>
      <c r="I24" s="246"/>
    </row>
    <row r="25" spans="1:9" ht="13">
      <c r="B25" s="239" t="s">
        <v>154</v>
      </c>
      <c r="C25" s="247"/>
    </row>
    <row r="27" spans="1:9">
      <c r="B27" s="240" t="s">
        <v>158</v>
      </c>
    </row>
    <row r="29" spans="1:9">
      <c r="B29" s="241" t="s">
        <v>159</v>
      </c>
    </row>
  </sheetData>
  <mergeCells count="1">
    <mergeCell ref="C3:I3"/>
  </mergeCells>
  <phoneticPr fontId="63" type="noConversion"/>
  <pageMargins left="0.75" right="0.75" top="1" bottom="1" header="0.5" footer="0.5"/>
  <pageSetup scale="69" orientation="portrait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Program Detail</vt:lpstr>
      <vt:lpstr>Travel Detail</vt:lpstr>
      <vt:lpstr>Items to be Supplied by CHF</vt:lpstr>
    </vt:vector>
  </TitlesOfParts>
  <Company>CHF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John</dc:creator>
  <cp:lastModifiedBy>Sarah Henshaw</cp:lastModifiedBy>
  <cp:lastPrinted>2010-05-01T09:48:50Z</cp:lastPrinted>
  <dcterms:created xsi:type="dcterms:W3CDTF">2000-03-14T15:31:34Z</dcterms:created>
  <dcterms:modified xsi:type="dcterms:W3CDTF">2016-01-20T18:02:14Z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Form</vt:lpwstr>
  </property>
</Properties>
</file>