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https://crsorg-my.sharepoint.com/personal/ariel_sadural_crs_org/Documents/ERD/2022 CP Support/2022 Haiti/Batch 1 School construction/"/>
    </mc:Choice>
  </mc:AlternateContent>
  <xr:revisionPtr revIDLastSave="0" documentId="8_{D83C4FF8-0610-4D44-9C74-F867591CFDAA}" xr6:coauthVersionLast="47" xr6:coauthVersionMax="47" xr10:uidLastSave="{00000000-0000-0000-0000-000000000000}"/>
  <bookViews>
    <workbookView xWindow="-110" yWindow="-110" windowWidth="19420" windowHeight="10420" activeTab="2" xr2:uid="{DFD657F1-2527-4EB9-84DC-595E29634F74}"/>
  </bookViews>
  <sheets>
    <sheet name="Summary" sheetId="2" r:id="rId1"/>
    <sheet name="School BOQ " sheetId="1" r:id="rId2"/>
    <sheet name="Latrine BOQ"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2" i="1" l="1"/>
  <c r="F12" i="1" s="1"/>
  <c r="F15" i="1"/>
  <c r="F38" i="3"/>
  <c r="F39" i="3"/>
  <c r="F40" i="3"/>
  <c r="F37" i="3"/>
  <c r="F30" i="3"/>
  <c r="F31" i="3"/>
  <c r="F32" i="3"/>
  <c r="F33" i="3"/>
  <c r="F34" i="3"/>
  <c r="F29" i="3"/>
  <c r="F25" i="3"/>
  <c r="F21" i="3"/>
  <c r="F22" i="3"/>
  <c r="F20" i="3"/>
  <c r="F19" i="3"/>
  <c r="F12" i="3"/>
  <c r="F13" i="3"/>
  <c r="F14" i="3"/>
  <c r="F15" i="3"/>
  <c r="F16" i="3"/>
  <c r="F11" i="3"/>
  <c r="F8" i="3"/>
  <c r="F7" i="3"/>
  <c r="E16" i="1"/>
  <c r="F16" i="1" s="1"/>
  <c r="F79" i="1"/>
  <c r="E11" i="1" s="1"/>
  <c r="F11" i="1" s="1"/>
  <c r="F78" i="1"/>
  <c r="E10" i="1" s="1"/>
  <c r="F10" i="1" s="1"/>
  <c r="F76" i="1"/>
  <c r="E9" i="1" s="1"/>
  <c r="F9" i="1" s="1"/>
  <c r="F61" i="1"/>
  <c r="F62" i="1"/>
  <c r="F241" i="1"/>
  <c r="F240" i="1"/>
  <c r="F239" i="1"/>
  <c r="F238" i="1"/>
  <c r="F237" i="1"/>
  <c r="F18" i="1"/>
  <c r="F19" i="1"/>
  <c r="F20" i="1"/>
  <c r="F21" i="1"/>
  <c r="F22" i="1"/>
  <c r="F23" i="1"/>
  <c r="F24" i="1"/>
  <c r="F25" i="1"/>
  <c r="F26" i="1"/>
  <c r="F30" i="1"/>
  <c r="F31" i="1"/>
  <c r="F35" i="1"/>
  <c r="F36" i="1"/>
  <c r="F37" i="1"/>
  <c r="F38" i="1"/>
  <c r="F39" i="1"/>
  <c r="F40" i="1"/>
  <c r="F41" i="1"/>
  <c r="F42" i="1"/>
  <c r="F43" i="1"/>
  <c r="F44" i="1"/>
  <c r="F45" i="1"/>
  <c r="F46" i="1"/>
  <c r="F47" i="1"/>
  <c r="F48" i="1"/>
  <c r="F53" i="1"/>
  <c r="F54" i="1"/>
  <c r="F55" i="1"/>
  <c r="F58" i="1"/>
  <c r="F59" i="1"/>
  <c r="F60" i="1"/>
  <c r="F64" i="1"/>
  <c r="F186" i="1"/>
  <c r="F268" i="1" l="1"/>
  <c r="F274" i="1" s="1"/>
  <c r="E18" i="2" s="1"/>
  <c r="F18" i="2" s="1"/>
  <c r="F42" i="3"/>
  <c r="F163" i="1"/>
  <c r="F165" i="1"/>
  <c r="F164" i="1"/>
  <c r="F162" i="1"/>
  <c r="F159" i="1"/>
  <c r="F158" i="1"/>
  <c r="F157" i="1"/>
  <c r="F156" i="1"/>
  <c r="F155" i="1"/>
  <c r="F154" i="1"/>
  <c r="F153" i="1"/>
  <c r="F150" i="1"/>
  <c r="F149" i="1"/>
  <c r="F148" i="1"/>
  <c r="F147" i="1"/>
  <c r="F210" i="1"/>
  <c r="F209" i="1"/>
  <c r="F206" i="1"/>
  <c r="F205" i="1"/>
  <c r="F204" i="1"/>
  <c r="F203" i="1"/>
  <c r="F200" i="1"/>
  <c r="F199" i="1"/>
  <c r="F198" i="1"/>
  <c r="F132" i="1"/>
  <c r="F131" i="1"/>
  <c r="F126" i="1"/>
  <c r="F113" i="1"/>
  <c r="F112" i="1"/>
  <c r="F111" i="1"/>
  <c r="F110" i="1"/>
  <c r="F109" i="1"/>
  <c r="F108" i="1"/>
  <c r="F193" i="1"/>
  <c r="F192" i="1"/>
  <c r="F191" i="1"/>
  <c r="F190" i="1"/>
  <c r="F189" i="1"/>
  <c r="F185" i="1"/>
  <c r="F184" i="1"/>
  <c r="F183" i="1"/>
  <c r="F182" i="1"/>
  <c r="F181" i="1"/>
  <c r="F180" i="1"/>
  <c r="F179" i="1"/>
  <c r="F178" i="1"/>
  <c r="F175" i="1"/>
  <c r="F174" i="1"/>
  <c r="F173" i="1"/>
  <c r="F172" i="1"/>
  <c r="F171" i="1"/>
  <c r="F141" i="1"/>
  <c r="F140" i="1"/>
  <c r="F139" i="1"/>
  <c r="F138" i="1"/>
  <c r="F135" i="1"/>
  <c r="F134" i="1"/>
  <c r="F133" i="1"/>
  <c r="F130" i="1"/>
  <c r="F129" i="1"/>
  <c r="F128" i="1"/>
  <c r="F127" i="1"/>
  <c r="F123" i="1"/>
  <c r="F122" i="1"/>
  <c r="F121" i="1"/>
  <c r="F120" i="1"/>
  <c r="F119" i="1"/>
  <c r="F105" i="1"/>
  <c r="F102" i="1"/>
  <c r="F101" i="1"/>
  <c r="F100" i="1"/>
  <c r="F94" i="1"/>
  <c r="F93" i="1"/>
  <c r="F90" i="1"/>
  <c r="F89" i="1"/>
  <c r="E46" i="3" l="1"/>
  <c r="F46" i="3" s="1"/>
  <c r="E44" i="3"/>
  <c r="F44" i="3" s="1"/>
  <c r="F226" i="1"/>
  <c r="F166" i="1"/>
  <c r="F211" i="1"/>
  <c r="F194" i="1"/>
  <c r="F195" i="1" s="1"/>
  <c r="F142" i="1"/>
  <c r="F143" i="1" s="1"/>
  <c r="F114" i="1"/>
  <c r="F96" i="1"/>
  <c r="F85" i="1"/>
  <c r="F48" i="3" l="1"/>
  <c r="E19" i="2" s="1"/>
  <c r="F19" i="2" s="1"/>
  <c r="F21" i="2" s="1"/>
  <c r="C32" i="1"/>
  <c r="F32" i="1" s="1"/>
  <c r="C27" i="1"/>
  <c r="F27" i="1" s="1"/>
  <c r="C17" i="1"/>
  <c r="F17" i="1" s="1"/>
  <c r="E9" i="2" l="1"/>
  <c r="F9" i="2" s="1"/>
  <c r="C50" i="1"/>
  <c r="F50" i="1" s="1"/>
  <c r="F66" i="1" s="1"/>
  <c r="E68" i="1" s="1"/>
  <c r="E69" i="1" l="1"/>
  <c r="F69" i="1" s="1"/>
  <c r="F68" i="1"/>
  <c r="F71" i="1" l="1"/>
  <c r="E8" i="2" s="1"/>
  <c r="F8" i="2" s="1"/>
  <c r="F11" i="2" s="1"/>
</calcChain>
</file>

<file path=xl/sharedStrings.xml><?xml version="1.0" encoding="utf-8"?>
<sst xmlns="http://schemas.openxmlformats.org/spreadsheetml/2006/main" count="447" uniqueCount="188">
  <si>
    <t>SINGLE STOREY 6 CLASSROOMS BILL OF QUANTITIES</t>
  </si>
  <si>
    <t>A. BOQ using CRS Design</t>
  </si>
  <si>
    <t>Item No.</t>
  </si>
  <si>
    <t>Description</t>
  </si>
  <si>
    <t>Qty</t>
  </si>
  <si>
    <t>Unit</t>
  </si>
  <si>
    <t>Unit rate</t>
  </si>
  <si>
    <t>Amount</t>
  </si>
  <si>
    <t>General Requirements</t>
  </si>
  <si>
    <t>Mobilization &amp; Demobilization</t>
  </si>
  <si>
    <t>lot</t>
  </si>
  <si>
    <t>Temporary facilities, office &amp; storage</t>
  </si>
  <si>
    <t>Health and Safety</t>
  </si>
  <si>
    <t>Testing of Materials</t>
  </si>
  <si>
    <t>Earthworks</t>
  </si>
  <si>
    <t xml:space="preserve">Excavation </t>
  </si>
  <si>
    <t>m3</t>
  </si>
  <si>
    <t>Backfilling and compaction</t>
  </si>
  <si>
    <t>Demolition of rock, if applicable (if not applicable=0)</t>
  </si>
  <si>
    <t>Hauling and disposal of excess rubbles</t>
  </si>
  <si>
    <t>Concrete Works</t>
  </si>
  <si>
    <t>Power float direct cement finish for SOG</t>
  </si>
  <si>
    <t>m2</t>
  </si>
  <si>
    <t>Masonry Works</t>
  </si>
  <si>
    <t>Roof works</t>
  </si>
  <si>
    <t>Roofing sheets, 3'x12' gauge 29</t>
  </si>
  <si>
    <t>pcs</t>
  </si>
  <si>
    <t>Umbrella Roof nail</t>
  </si>
  <si>
    <t>kg</t>
  </si>
  <si>
    <t>2"x6"x16' top &amp; bottom chord &amp; rafters</t>
  </si>
  <si>
    <t>pc</t>
  </si>
  <si>
    <t>2"x6"x14' top and bottom chord</t>
  </si>
  <si>
    <t>2"x6"x12' top and bottom chord</t>
  </si>
  <si>
    <t>2"x6"x10' top and bottom chord</t>
  </si>
  <si>
    <t>2"x4"x16' web members</t>
  </si>
  <si>
    <t>2"x4"x14' web members &amp; purlins</t>
  </si>
  <si>
    <t>1/2"thk.x4'x8' gusset plate</t>
  </si>
  <si>
    <t>4" CWN</t>
  </si>
  <si>
    <t>3" CWN</t>
  </si>
  <si>
    <t>2" CWN</t>
  </si>
  <si>
    <t>Fabrication, assembly &amp; trusses installation</t>
  </si>
  <si>
    <t>Doors and Windows</t>
  </si>
  <si>
    <t>Steel doors including locksets and hinges( double panel)</t>
  </si>
  <si>
    <t>sets</t>
  </si>
  <si>
    <t>Steel doors including locksets and hinges( single panel)</t>
  </si>
  <si>
    <t>Rain water harvesting system</t>
  </si>
  <si>
    <t>Roof gutter- (only at the back)</t>
  </si>
  <si>
    <t>lm</t>
  </si>
  <si>
    <t>4" diam PVC pipes including fittings</t>
  </si>
  <si>
    <t>Water storage tank 500 gals capacity including concrete base</t>
  </si>
  <si>
    <t>set</t>
  </si>
  <si>
    <t>Tap stand with 4 faucet, concrete base</t>
  </si>
  <si>
    <t>Soak pit including drainage from tapstand to soak pit</t>
  </si>
  <si>
    <t>Contractor's overhead and profit (10% of sub-total cost)</t>
  </si>
  <si>
    <t>Total Cost</t>
  </si>
  <si>
    <t>Derivation of Unit Rate/ Unit Cost analysis (uca)</t>
  </si>
  <si>
    <t>Mobilization and Demobilization</t>
  </si>
  <si>
    <t>Temporary facilities</t>
  </si>
  <si>
    <t>- Temporary Storage Area and office</t>
  </si>
  <si>
    <t>- Concrete</t>
  </si>
  <si>
    <t>- Steel bars, 3/8", 1/2" diam</t>
  </si>
  <si>
    <t>time</t>
  </si>
  <si>
    <t>Manpower</t>
  </si>
  <si>
    <t>Foreman</t>
  </si>
  <si>
    <t>Man-day</t>
  </si>
  <si>
    <t>helper</t>
  </si>
  <si>
    <t>Tools</t>
  </si>
  <si>
    <t>1-Shovel</t>
  </si>
  <si>
    <t>1-Pick Mattock</t>
  </si>
  <si>
    <t>Total</t>
  </si>
  <si>
    <t>Cost per m3</t>
  </si>
  <si>
    <t>Mason</t>
  </si>
  <si>
    <t>Shovel</t>
  </si>
  <si>
    <t>Materials</t>
  </si>
  <si>
    <t>6" CHB</t>
  </si>
  <si>
    <t>Cement</t>
  </si>
  <si>
    <t>bag</t>
  </si>
  <si>
    <t>Sand</t>
  </si>
  <si>
    <t>1/2" dia rebar x40 ft</t>
  </si>
  <si>
    <t>GI tie wire</t>
  </si>
  <si>
    <t>Water</t>
  </si>
  <si>
    <t>Cost per m2</t>
  </si>
  <si>
    <t>Helper</t>
  </si>
  <si>
    <t>Carpenter</t>
  </si>
  <si>
    <t>Steelman</t>
  </si>
  <si>
    <t xml:space="preserve">Gravel </t>
  </si>
  <si>
    <t>Rebar, 1/2" diam x 40 feet</t>
  </si>
  <si>
    <t>Rebar, 3/8" diam x 40 feet</t>
  </si>
  <si>
    <t>2x3x12 lumber</t>
  </si>
  <si>
    <t>1/2 plywood</t>
  </si>
  <si>
    <t>GI Tie wire</t>
  </si>
  <si>
    <t>Nails, 3" and 2"</t>
  </si>
  <si>
    <t>Tools &amp; equipment</t>
  </si>
  <si>
    <t>Concrete Mixer, rental per day, (if owned, price should be distributed to other works)</t>
  </si>
  <si>
    <t>day</t>
  </si>
  <si>
    <t>Vibrator (price should be distributed to other works)</t>
  </si>
  <si>
    <t>unit</t>
  </si>
  <si>
    <t>Pale</t>
  </si>
  <si>
    <t>Total cost</t>
  </si>
  <si>
    <t>Slab on grade, 0.125m thick including forms, steel bars, and concrete</t>
  </si>
  <si>
    <t>Carpenter (1 day to install side forms)</t>
  </si>
  <si>
    <t>Nails, 4", 3" and 2"</t>
  </si>
  <si>
    <t>days</t>
  </si>
  <si>
    <t>2x4 aluminum leveler</t>
  </si>
  <si>
    <t>Plastering Works, 1:4 cement mortar, 20mm thk maximum</t>
  </si>
  <si>
    <t>Gasoline</t>
  </si>
  <si>
    <t>liters</t>
  </si>
  <si>
    <t>Tool &amp; Equipment</t>
  </si>
  <si>
    <t>2- shovel</t>
  </si>
  <si>
    <t>6- Pale</t>
  </si>
  <si>
    <t>Painting Works, 1 primer plus 2 coats = 3 coats total)</t>
  </si>
  <si>
    <t>1-Foreman</t>
  </si>
  <si>
    <t>1 Helper</t>
  </si>
  <si>
    <t>2-Painter</t>
  </si>
  <si>
    <t>Paint, weathercoat for external</t>
  </si>
  <si>
    <t>container</t>
  </si>
  <si>
    <t>Paint, emulsion paint for internal</t>
  </si>
  <si>
    <t>paint thinner</t>
  </si>
  <si>
    <t>Paint brush, paint roller</t>
  </si>
  <si>
    <t>Scraper</t>
  </si>
  <si>
    <t>Patching compound</t>
  </si>
  <si>
    <t xml:space="preserve">B. Alternative Option </t>
  </si>
  <si>
    <t>Note: For alternative option, Bidder must submit a design drawings, specification and detailed bill of quantities (BOQ)</t>
  </si>
  <si>
    <t>Foundation, concrete mix:1:2:3, this includes steel bars and forms</t>
  </si>
  <si>
    <t>Columns, concrete mix:1:2:3, this includes steel bars and forms</t>
  </si>
  <si>
    <t>Lintel Beams, concrete mix:1:2:3, this includes steel bars and forms</t>
  </si>
  <si>
    <t>Roof beam, concrete mix:1:2:3, this includes steel bars and forms</t>
  </si>
  <si>
    <t>Slab on grade (SOG), 125mm thk, concrete mix 1:2:4. This includes steel bars and formworks</t>
  </si>
  <si>
    <t>Wall footing, concrete mix 1:2:3. This includes steel bars and formworks</t>
  </si>
  <si>
    <t>6" concrete hollow blocks (CHB) with D-10 vertical steel bars at 0.90m and D-10 horizontal bars at every 3 layers</t>
  </si>
  <si>
    <t>Plastering works, 20mm thk, class A, 1:3 cement sand ratio</t>
  </si>
  <si>
    <t>Painting works, 3 coats of emulsion paint (submit sample for CRS Engineer approval)</t>
  </si>
  <si>
    <t>Louver blocks (submit sample for CRS Engineer approval)</t>
  </si>
  <si>
    <t>Masonry unit (6" CHB with 1/2" diam steel bar at 0.90m vert and every 3 layers horizontal bar)</t>
  </si>
  <si>
    <t>Conc. Roof beam and columns construction including formworks, steel bars &amp; concrete</t>
  </si>
  <si>
    <t>Roof insulation, 12mm thk  ACI insulationwith aluminum foil on one side</t>
  </si>
  <si>
    <t>B. BOQ using Contractor's Design (Optional)</t>
  </si>
  <si>
    <t xml:space="preserve">One(1) storey 6 classrooms with 1 office </t>
  </si>
  <si>
    <t>One (1) storey 6 classroom with 1 office using Contractor's Design &amp; specs</t>
  </si>
  <si>
    <t>Footing/foundation construction including formworks, steel bars and concrete</t>
  </si>
  <si>
    <t>Wall structure and wall covering</t>
  </si>
  <si>
    <t>Roof Works</t>
  </si>
  <si>
    <t>- Doors and windows</t>
  </si>
  <si>
    <t>- Painting works</t>
  </si>
  <si>
    <t>Finishes (please add sub-activities based on your proposed material specifications)</t>
  </si>
  <si>
    <t>Rain water catchment provisions with 500 gals tank, 4 tap stand, soak away pit</t>
  </si>
  <si>
    <t>Miscellaneous Works (other activities not indicated above but necessary to complete the school construction)</t>
  </si>
  <si>
    <t>Contingency cost</t>
  </si>
  <si>
    <t>Overhead and Profit</t>
  </si>
  <si>
    <t>Sub-total Cost (Summary of item 1-8)</t>
  </si>
  <si>
    <t>Six (6) cubicles latrine with water storage and washing station</t>
  </si>
  <si>
    <t>Six (6) Cubicles latrine with rain water harvesting and wash station</t>
  </si>
  <si>
    <t>Site Layout</t>
  </si>
  <si>
    <t>Sub-structure works</t>
  </si>
  <si>
    <t>Site safety measures</t>
  </si>
  <si>
    <t>Mobilization &amp; demobilization</t>
  </si>
  <si>
    <t>Excavation, including backfilling, compaction &amp; removal of excess soil</t>
  </si>
  <si>
    <t>CHB wall, 8" thk, 500 psi compresssive strength</t>
  </si>
  <si>
    <t>Supply and installation of 4" diameter SCH40 PVC vent pipe with  4" cap and a wire screen at the end of the PVC.</t>
  </si>
  <si>
    <t>Footing, wall footing, columns, concrete, floor beams and floor slab mix:1:2:3 (fc'=3,000 psi), including steel bars and formworks</t>
  </si>
  <si>
    <t>Cement plaster, 18mm thk 1:3 cement sand ratio</t>
  </si>
  <si>
    <t>meters</t>
  </si>
  <si>
    <t>Superstructure (Above ground structure)</t>
  </si>
  <si>
    <t>6" thk CHB with D-10mm diam vertical bars @ 0.90m and D-10 horizontal bars @ every 3 layers</t>
  </si>
  <si>
    <t>Concrete works for columns, roof beam, lintels, concrete mix: 1:2:3 (fc'= 3000psi) including steel bars and formworks</t>
  </si>
  <si>
    <t>Wall plastering, 1:3 cement sand ratio, 18mm thk</t>
  </si>
  <si>
    <t>Construction of 2 disabled friendly cubicles at both end including floor mounted grab bar</t>
  </si>
  <si>
    <t>Note: all wood shall be applied with termite protection</t>
  </si>
  <si>
    <t>Finishes</t>
  </si>
  <si>
    <t>2"x4" wood rafter achored to the wall, 2"x3" wood purlins, 1"x6" facia board, CGI gauge 29 roof sheets with roof umbrella nail, roof gutters all in accordance with the approved design drawings</t>
  </si>
  <si>
    <t>Metal doors with metal door jambs, including complete accessories such as hinges, door locks(contractor shall submit shop drawing or catalog prior to purchase)</t>
  </si>
  <si>
    <t>Supply and installation of louver windows (submit sample of louver blocks for CRS Engineer approval)</t>
  </si>
  <si>
    <t>Painting works, 3 coats of weathercoat paint (seek CRS approval for the brand of paint and its color)</t>
  </si>
  <si>
    <t>Supply and installation of water closet (seek approval from CRS Engineer)</t>
  </si>
  <si>
    <t>Construction of disabled friendly ramps including handrail as per approved drawings</t>
  </si>
  <si>
    <t>Demarcation of doors indicating 3 for girls and 3 for boys (paint or other signage material)</t>
  </si>
  <si>
    <t>Rain water catchment system (water supply)</t>
  </si>
  <si>
    <t>Construction of handwashing station with concrete base as per design drawing</t>
  </si>
  <si>
    <t>Contingency Cost (5% of sub-total cost)</t>
  </si>
  <si>
    <t xml:space="preserve">Total Cost </t>
  </si>
  <si>
    <t>Construction of concrete tank base and supply of 500 gals PVC tank</t>
  </si>
  <si>
    <t>Site layout</t>
  </si>
  <si>
    <t>Miscellaneous work ( any activities not listed above but needed to complete the work)</t>
  </si>
  <si>
    <t>Sub-total cost (sum of item 1-9)</t>
  </si>
  <si>
    <t>Contingency cost (5% of sub-total cost)</t>
  </si>
  <si>
    <t>Supply and installation of roof gutter with complete PVC pipes from gutter to PVC tank</t>
  </si>
  <si>
    <t>Wash station, soak pit including drainage from washing station to soak pit</t>
  </si>
  <si>
    <t>Sub-total cost (sum of item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</si>
</sst>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i/>
      <sz val="11"/>
      <color theme="1"/>
      <name val="Calibri"/>
      <family val="2"/>
      <scheme val="minor"/>
    </font>
    <font>
      <b/>
      <i/>
      <sz val="14"/>
      <color theme="1"/>
      <name val="Calibri"/>
      <family val="2"/>
      <scheme val="minor"/>
    </font>
  </fonts>
  <fills count="7">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8"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57">
    <xf numFmtId="0" fontId="0" fillId="0" borderId="0" xfId="0"/>
    <xf numFmtId="0" fontId="0" fillId="0" borderId="1" xfId="0" applyBorder="1" applyAlignment="1">
      <alignment horizontal="left" vertical="center"/>
    </xf>
    <xf numFmtId="0" fontId="0" fillId="0" borderId="1" xfId="0" applyBorder="1" applyAlignment="1">
      <alignment horizontal="center" vertical="center"/>
    </xf>
    <xf numFmtId="4" fontId="0" fillId="0" borderId="1" xfId="0" applyNumberFormat="1" applyBorder="1" applyAlignment="1">
      <alignment horizontal="right" vertical="center"/>
    </xf>
    <xf numFmtId="4" fontId="0" fillId="0" borderId="1" xfId="0" applyNumberFormat="1" applyBorder="1" applyAlignment="1">
      <alignment horizontal="left" vertical="center"/>
    </xf>
    <xf numFmtId="0" fontId="0" fillId="0" borderId="1" xfId="0" applyBorder="1" applyAlignment="1">
      <alignment horizontal="center"/>
    </xf>
    <xf numFmtId="0" fontId="0" fillId="0" borderId="1" xfId="0" applyBorder="1"/>
    <xf numFmtId="4" fontId="0" fillId="0" borderId="1" xfId="0" applyNumberFormat="1" applyBorder="1"/>
    <xf numFmtId="0" fontId="0" fillId="0" borderId="0" xfId="0" quotePrefix="1"/>
    <xf numFmtId="2" fontId="0" fillId="0" borderId="1" xfId="0" applyNumberFormat="1" applyBorder="1"/>
    <xf numFmtId="0" fontId="0" fillId="0" borderId="1" xfId="0" applyBorder="1" applyAlignment="1">
      <alignment horizontal="right"/>
    </xf>
    <xf numFmtId="0" fontId="0" fillId="0" borderId="1" xfId="0" applyBorder="1" applyAlignment="1">
      <alignment horizontal="left" wrapText="1"/>
    </xf>
    <xf numFmtId="2" fontId="1" fillId="2" borderId="1" xfId="0" applyNumberFormat="1" applyFont="1" applyFill="1" applyBorder="1"/>
    <xf numFmtId="0" fontId="1" fillId="2" borderId="1" xfId="0" applyFont="1" applyFill="1" applyBorder="1" applyAlignment="1">
      <alignment horizontal="right"/>
    </xf>
    <xf numFmtId="4" fontId="1" fillId="2" borderId="1" xfId="0" applyNumberFormat="1" applyFont="1" applyFill="1" applyBorder="1"/>
    <xf numFmtId="0" fontId="1" fillId="0" borderId="1" xfId="0" applyFont="1" applyBorder="1"/>
    <xf numFmtId="4" fontId="1" fillId="0" borderId="1" xfId="0" applyNumberFormat="1" applyFont="1" applyBorder="1"/>
    <xf numFmtId="0" fontId="0" fillId="0" borderId="1" xfId="0" quotePrefix="1" applyBorder="1"/>
    <xf numFmtId="4" fontId="0" fillId="3" borderId="1" xfId="0" applyNumberFormat="1" applyFill="1" applyBorder="1"/>
    <xf numFmtId="0" fontId="0" fillId="0" borderId="1" xfId="0" applyBorder="1" applyAlignment="1">
      <alignment vertical="top"/>
    </xf>
    <xf numFmtId="4" fontId="0" fillId="0" borderId="1" xfId="0" applyNumberFormat="1" applyBorder="1" applyAlignment="1">
      <alignment vertical="top"/>
    </xf>
    <xf numFmtId="0" fontId="1" fillId="0" borderId="2" xfId="0" applyFont="1" applyBorder="1"/>
    <xf numFmtId="4" fontId="0" fillId="0" borderId="2" xfId="0" applyNumberFormat="1" applyBorder="1"/>
    <xf numFmtId="0" fontId="0" fillId="0" borderId="0" xfId="0" applyAlignment="1">
      <alignment horizontal="right"/>
    </xf>
    <xf numFmtId="0" fontId="1" fillId="0" borderId="0" xfId="0" applyFont="1"/>
    <xf numFmtId="0" fontId="0" fillId="4" borderId="0" xfId="0" applyFill="1"/>
    <xf numFmtId="0" fontId="0" fillId="0" borderId="1" xfId="0" applyBorder="1" applyAlignment="1">
      <alignment wrapText="1"/>
    </xf>
    <xf numFmtId="4" fontId="0" fillId="0" borderId="0" xfId="0" applyNumberFormat="1"/>
    <xf numFmtId="0" fontId="0" fillId="0" borderId="4" xfId="0" applyBorder="1"/>
    <xf numFmtId="0" fontId="1" fillId="4" borderId="0" xfId="0" applyFont="1" applyFill="1"/>
    <xf numFmtId="0" fontId="1" fillId="0" borderId="1" xfId="0" applyFont="1" applyBorder="1" applyAlignment="1">
      <alignment horizontal="center"/>
    </xf>
    <xf numFmtId="2" fontId="0" fillId="0" borderId="1" xfId="0" applyNumberFormat="1" applyBorder="1" applyAlignment="1">
      <alignment vertical="top"/>
    </xf>
    <xf numFmtId="4" fontId="0" fillId="0" borderId="3" xfId="0" applyNumberFormat="1" applyBorder="1"/>
    <xf numFmtId="0" fontId="0" fillId="5" borderId="1" xfId="0" applyFill="1" applyBorder="1"/>
    <xf numFmtId="2" fontId="0" fillId="5" borderId="1" xfId="0" applyNumberFormat="1" applyFill="1" applyBorder="1"/>
    <xf numFmtId="2" fontId="0" fillId="0" borderId="0" xfId="0" applyNumberFormat="1"/>
    <xf numFmtId="2" fontId="1" fillId="0" borderId="0" xfId="0" applyNumberFormat="1" applyFont="1"/>
    <xf numFmtId="2" fontId="0" fillId="0" borderId="1" xfId="0" applyNumberFormat="1" applyBorder="1" applyAlignment="1">
      <alignment horizontal="center"/>
    </xf>
    <xf numFmtId="4" fontId="0" fillId="5" borderId="1" xfId="0" applyNumberFormat="1" applyFill="1" applyBorder="1"/>
    <xf numFmtId="4" fontId="0" fillId="0" borderId="1" xfId="0" applyNumberFormat="1" applyBorder="1" applyAlignment="1">
      <alignment horizontal="center"/>
    </xf>
    <xf numFmtId="2" fontId="0" fillId="6" borderId="1" xfId="0" applyNumberFormat="1" applyFill="1" applyBorder="1"/>
    <xf numFmtId="0" fontId="0" fillId="6" borderId="1" xfId="0" applyFill="1" applyBorder="1"/>
    <xf numFmtId="4" fontId="0" fillId="6" borderId="1" xfId="0" applyNumberFormat="1" applyFill="1" applyBorder="1"/>
    <xf numFmtId="4" fontId="0" fillId="0" borderId="3" xfId="0" applyNumberFormat="1" applyBorder="1" applyAlignment="1">
      <alignment vertical="top"/>
    </xf>
    <xf numFmtId="0" fontId="1" fillId="0" borderId="1" xfId="0" applyFont="1" applyBorder="1" applyAlignment="1">
      <alignment horizontal="left" vertical="center"/>
    </xf>
    <xf numFmtId="4" fontId="1" fillId="0" borderId="1" xfId="0" applyNumberFormat="1" applyFont="1" applyBorder="1" applyAlignment="1">
      <alignment vertical="top"/>
    </xf>
    <xf numFmtId="0" fontId="1" fillId="0" borderId="1" xfId="0" applyFont="1" applyBorder="1" applyAlignment="1">
      <alignment horizontal="left" wrapText="1"/>
    </xf>
    <xf numFmtId="0" fontId="1" fillId="5" borderId="1" xfId="0" applyFont="1" applyFill="1" applyBorder="1"/>
    <xf numFmtId="2" fontId="1" fillId="0" borderId="1" xfId="0" applyNumberFormat="1" applyFont="1" applyBorder="1"/>
    <xf numFmtId="2" fontId="1" fillId="0" borderId="1" xfId="0" applyNumberFormat="1" applyFont="1" applyBorder="1" applyAlignment="1">
      <alignment vertical="top"/>
    </xf>
    <xf numFmtId="0" fontId="1" fillId="0" borderId="1" xfId="0" applyFont="1" applyBorder="1" applyAlignment="1">
      <alignment wrapText="1"/>
    </xf>
    <xf numFmtId="0" fontId="0" fillId="0" borderId="1" xfId="0" applyFont="1" applyBorder="1"/>
    <xf numFmtId="0" fontId="1" fillId="0" borderId="1" xfId="0" applyFont="1" applyBorder="1" applyAlignment="1">
      <alignment horizontal="right"/>
    </xf>
    <xf numFmtId="0" fontId="1" fillId="0" borderId="1" xfId="0" applyFont="1" applyBorder="1" applyAlignment="1">
      <alignment horizontal="left"/>
    </xf>
    <xf numFmtId="0" fontId="2" fillId="0" borderId="0" xfId="0" applyFont="1" applyAlignment="1">
      <alignment horizontal="center"/>
    </xf>
    <xf numFmtId="0" fontId="1" fillId="0" borderId="1" xfId="0" applyFont="1" applyBorder="1" applyAlignment="1">
      <alignment horizontal="center"/>
    </xf>
    <xf numFmtId="0" fontId="3"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0445E-BAD4-4B16-B957-31898011B6FF}">
  <dimension ref="A2:F21"/>
  <sheetViews>
    <sheetView workbookViewId="0">
      <selection activeCell="C32" sqref="C32"/>
    </sheetView>
  </sheetViews>
  <sheetFormatPr defaultRowHeight="14.5" x14ac:dyDescent="0.35"/>
  <cols>
    <col min="2" max="2" width="29.6328125" customWidth="1"/>
    <col min="4" max="4" width="6.90625" customWidth="1"/>
    <col min="5" max="5" width="14.453125" customWidth="1"/>
    <col min="6" max="6" width="17.08984375" customWidth="1"/>
  </cols>
  <sheetData>
    <row r="2" spans="1:6" x14ac:dyDescent="0.35">
      <c r="A2" s="54" t="s">
        <v>0</v>
      </c>
      <c r="B2" s="54"/>
      <c r="C2" s="54"/>
      <c r="D2" s="54"/>
      <c r="E2" s="54"/>
      <c r="F2" s="54"/>
    </row>
    <row r="4" spans="1:6" x14ac:dyDescent="0.35">
      <c r="A4" s="24" t="s">
        <v>1</v>
      </c>
    </row>
    <row r="5" spans="1:6" x14ac:dyDescent="0.35">
      <c r="A5" s="24"/>
    </row>
    <row r="6" spans="1:6" x14ac:dyDescent="0.35">
      <c r="A6" s="5" t="s">
        <v>2</v>
      </c>
      <c r="B6" s="5" t="s">
        <v>3</v>
      </c>
      <c r="C6" s="5" t="s">
        <v>4</v>
      </c>
      <c r="D6" s="5" t="s">
        <v>5</v>
      </c>
      <c r="E6" s="5" t="s">
        <v>6</v>
      </c>
      <c r="F6" s="5" t="s">
        <v>7</v>
      </c>
    </row>
    <row r="7" spans="1:6" x14ac:dyDescent="0.35">
      <c r="A7" s="6"/>
      <c r="B7" s="6"/>
      <c r="C7" s="6"/>
      <c r="D7" s="6"/>
      <c r="E7" s="6"/>
      <c r="F7" s="6"/>
    </row>
    <row r="8" spans="1:6" ht="29" x14ac:dyDescent="0.35">
      <c r="A8" s="31">
        <v>1</v>
      </c>
      <c r="B8" s="26" t="s">
        <v>137</v>
      </c>
      <c r="C8" s="7">
        <v>1</v>
      </c>
      <c r="D8" s="7" t="s">
        <v>10</v>
      </c>
      <c r="E8" s="7">
        <f>'School BOQ '!F71</f>
        <v>0</v>
      </c>
      <c r="F8" s="7">
        <f>C8*E8</f>
        <v>0</v>
      </c>
    </row>
    <row r="9" spans="1:6" ht="29" x14ac:dyDescent="0.35">
      <c r="A9" s="31">
        <v>2</v>
      </c>
      <c r="B9" s="26" t="s">
        <v>150</v>
      </c>
      <c r="C9" s="7">
        <v>1</v>
      </c>
      <c r="D9" s="7" t="s">
        <v>10</v>
      </c>
      <c r="E9" s="7">
        <f>'Latrine BOQ'!F48</f>
        <v>0</v>
      </c>
      <c r="F9" s="7">
        <f>C9*E9</f>
        <v>0</v>
      </c>
    </row>
    <row r="10" spans="1:6" x14ac:dyDescent="0.35">
      <c r="A10" s="9"/>
      <c r="B10" s="6"/>
      <c r="C10" s="7"/>
      <c r="D10" s="7"/>
      <c r="E10" s="7"/>
      <c r="F10" s="7"/>
    </row>
    <row r="11" spans="1:6" x14ac:dyDescent="0.35">
      <c r="A11" s="34"/>
      <c r="B11" s="33" t="s">
        <v>54</v>
      </c>
      <c r="C11" s="38"/>
      <c r="D11" s="38"/>
      <c r="E11" s="38"/>
      <c r="F11" s="38">
        <f>SUM(F8:F10)</f>
        <v>0</v>
      </c>
    </row>
    <row r="12" spans="1:6" x14ac:dyDescent="0.35">
      <c r="A12" s="35"/>
      <c r="C12" s="27"/>
      <c r="D12" s="27"/>
      <c r="E12" s="27"/>
      <c r="F12" s="27"/>
    </row>
    <row r="13" spans="1:6" x14ac:dyDescent="0.35">
      <c r="A13" s="35"/>
      <c r="C13" s="27"/>
      <c r="D13" s="27"/>
      <c r="E13" s="27"/>
      <c r="F13" s="27"/>
    </row>
    <row r="14" spans="1:6" x14ac:dyDescent="0.35">
      <c r="A14" s="36" t="s">
        <v>136</v>
      </c>
      <c r="C14" s="27"/>
      <c r="D14" s="27"/>
      <c r="E14" s="27"/>
      <c r="F14" s="27"/>
    </row>
    <row r="15" spans="1:6" x14ac:dyDescent="0.35">
      <c r="A15" s="35"/>
      <c r="C15" s="27"/>
      <c r="D15" s="27"/>
      <c r="E15" s="27"/>
      <c r="F15" s="27"/>
    </row>
    <row r="16" spans="1:6" x14ac:dyDescent="0.35">
      <c r="A16" s="37" t="s">
        <v>2</v>
      </c>
      <c r="B16" s="5" t="s">
        <v>3</v>
      </c>
      <c r="C16" s="39" t="s">
        <v>4</v>
      </c>
      <c r="D16" s="39" t="s">
        <v>5</v>
      </c>
      <c r="E16" s="39" t="s">
        <v>6</v>
      </c>
      <c r="F16" s="39" t="s">
        <v>7</v>
      </c>
    </row>
    <row r="17" spans="1:6" x14ac:dyDescent="0.35">
      <c r="A17" s="9"/>
      <c r="B17" s="6"/>
      <c r="C17" s="7"/>
      <c r="D17" s="7"/>
      <c r="E17" s="7"/>
      <c r="F17" s="7"/>
    </row>
    <row r="18" spans="1:6" ht="43.5" x14ac:dyDescent="0.35">
      <c r="A18" s="31">
        <v>3</v>
      </c>
      <c r="B18" s="26" t="s">
        <v>138</v>
      </c>
      <c r="C18" s="7">
        <v>1</v>
      </c>
      <c r="D18" s="7" t="s">
        <v>10</v>
      </c>
      <c r="E18" s="7">
        <f>'School BOQ '!F274</f>
        <v>0</v>
      </c>
      <c r="F18" s="7">
        <f>C18*E18</f>
        <v>0</v>
      </c>
    </row>
    <row r="19" spans="1:6" ht="29" x14ac:dyDescent="0.35">
      <c r="A19" s="31">
        <v>4</v>
      </c>
      <c r="B19" s="26" t="s">
        <v>150</v>
      </c>
      <c r="C19" s="7">
        <v>1</v>
      </c>
      <c r="D19" s="7" t="s">
        <v>10</v>
      </c>
      <c r="E19" s="7">
        <f>'Latrine BOQ'!F48</f>
        <v>0</v>
      </c>
      <c r="F19" s="7">
        <f>C19*E19</f>
        <v>0</v>
      </c>
    </row>
    <row r="20" spans="1:6" x14ac:dyDescent="0.35">
      <c r="A20" s="31"/>
      <c r="B20" s="26"/>
      <c r="C20" s="7"/>
      <c r="D20" s="7"/>
      <c r="E20" s="7"/>
      <c r="F20" s="7"/>
    </row>
    <row r="21" spans="1:6" x14ac:dyDescent="0.35">
      <c r="A21" s="40"/>
      <c r="B21" s="41" t="s">
        <v>54</v>
      </c>
      <c r="C21" s="42"/>
      <c r="D21" s="42"/>
      <c r="E21" s="42"/>
      <c r="F21" s="42">
        <f>SUM(F18:F20)</f>
        <v>0</v>
      </c>
    </row>
  </sheetData>
  <mergeCells count="1">
    <mergeCell ref="A2:F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E9E17-E81C-4CC5-A2B5-D8797D6AE36A}">
  <dimension ref="A2:M274"/>
  <sheetViews>
    <sheetView topLeftCell="A8" workbookViewId="0">
      <selection activeCell="B8" sqref="B8"/>
    </sheetView>
  </sheetViews>
  <sheetFormatPr defaultRowHeight="14.5" x14ac:dyDescent="0.35"/>
  <cols>
    <col min="2" max="2" width="37.1796875" customWidth="1"/>
    <col min="3" max="3" width="10.7265625" customWidth="1"/>
    <col min="4" max="4" width="10.54296875" customWidth="1"/>
    <col min="5" max="5" width="13.1796875" customWidth="1"/>
    <col min="6" max="6" width="16.453125" customWidth="1"/>
    <col min="8" max="8" width="16.7265625" customWidth="1"/>
    <col min="17" max="17" width="9.453125" customWidth="1"/>
  </cols>
  <sheetData>
    <row r="2" spans="1:8" x14ac:dyDescent="0.35">
      <c r="A2" s="54" t="s">
        <v>0</v>
      </c>
      <c r="B2" s="54"/>
      <c r="C2" s="54"/>
      <c r="D2" s="54"/>
      <c r="E2" s="54"/>
      <c r="F2" s="54"/>
    </row>
    <row r="4" spans="1:8" x14ac:dyDescent="0.35">
      <c r="A4" s="24" t="s">
        <v>1</v>
      </c>
      <c r="B4" s="24"/>
    </row>
    <row r="6" spans="1:8" x14ac:dyDescent="0.35">
      <c r="A6" s="30" t="s">
        <v>2</v>
      </c>
      <c r="B6" s="30" t="s">
        <v>3</v>
      </c>
      <c r="C6" s="30" t="s">
        <v>4</v>
      </c>
      <c r="D6" s="30" t="s">
        <v>5</v>
      </c>
      <c r="E6" s="30" t="s">
        <v>6</v>
      </c>
      <c r="F6" s="30" t="s">
        <v>7</v>
      </c>
    </row>
    <row r="7" spans="1:8" x14ac:dyDescent="0.35">
      <c r="A7" s="6"/>
      <c r="B7" s="6"/>
      <c r="C7" s="6"/>
      <c r="D7" s="6"/>
      <c r="E7" s="6"/>
      <c r="F7" s="6"/>
    </row>
    <row r="8" spans="1:8" x14ac:dyDescent="0.35">
      <c r="A8" s="48">
        <v>1</v>
      </c>
      <c r="B8" s="44" t="s">
        <v>8</v>
      </c>
      <c r="C8" s="2"/>
      <c r="D8" s="2"/>
      <c r="E8" s="6"/>
      <c r="F8" s="6"/>
      <c r="H8" s="8"/>
    </row>
    <row r="9" spans="1:8" x14ac:dyDescent="0.35">
      <c r="A9" s="9"/>
      <c r="B9" s="1" t="s">
        <v>9</v>
      </c>
      <c r="C9" s="3">
        <v>1</v>
      </c>
      <c r="D9" s="4" t="s">
        <v>10</v>
      </c>
      <c r="E9" s="7">
        <f>F76</f>
        <v>0</v>
      </c>
      <c r="F9" s="7">
        <f>C9*E9</f>
        <v>0</v>
      </c>
      <c r="H9" s="8"/>
    </row>
    <row r="10" spans="1:8" x14ac:dyDescent="0.35">
      <c r="A10" s="9"/>
      <c r="B10" s="1" t="s">
        <v>11</v>
      </c>
      <c r="C10" s="3">
        <v>1</v>
      </c>
      <c r="D10" s="4" t="s">
        <v>10</v>
      </c>
      <c r="E10" s="7">
        <f>F78</f>
        <v>0</v>
      </c>
      <c r="F10" s="7">
        <f t="shared" ref="F10:F64" si="0">C10*E10</f>
        <v>0</v>
      </c>
      <c r="H10" s="8"/>
    </row>
    <row r="11" spans="1:8" x14ac:dyDescent="0.35">
      <c r="A11" s="9"/>
      <c r="B11" s="1" t="s">
        <v>12</v>
      </c>
      <c r="C11" s="3">
        <v>1</v>
      </c>
      <c r="D11" s="4" t="s">
        <v>10</v>
      </c>
      <c r="E11" s="7">
        <f>F79</f>
        <v>0</v>
      </c>
      <c r="F11" s="7">
        <f t="shared" si="0"/>
        <v>0</v>
      </c>
    </row>
    <row r="12" spans="1:8" x14ac:dyDescent="0.35">
      <c r="A12" s="9"/>
      <c r="B12" s="1" t="s">
        <v>13</v>
      </c>
      <c r="C12" s="3">
        <v>1</v>
      </c>
      <c r="D12" s="4" t="s">
        <v>10</v>
      </c>
      <c r="E12" s="7">
        <f>(F81+F82)</f>
        <v>0</v>
      </c>
      <c r="F12" s="7">
        <f t="shared" si="0"/>
        <v>0</v>
      </c>
    </row>
    <row r="13" spans="1:8" x14ac:dyDescent="0.35">
      <c r="A13" s="9"/>
      <c r="B13" s="6"/>
      <c r="C13" s="7"/>
      <c r="D13" s="7"/>
      <c r="E13" s="7"/>
      <c r="F13" s="7"/>
    </row>
    <row r="14" spans="1:8" x14ac:dyDescent="0.35">
      <c r="A14" s="48">
        <v>2</v>
      </c>
      <c r="B14" s="15" t="s">
        <v>14</v>
      </c>
      <c r="C14" s="7"/>
      <c r="D14" s="7"/>
      <c r="E14" s="7"/>
      <c r="F14" s="7"/>
    </row>
    <row r="15" spans="1:8" x14ac:dyDescent="0.35">
      <c r="A15" s="48"/>
      <c r="B15" s="51" t="s">
        <v>181</v>
      </c>
      <c r="C15" s="7">
        <v>1</v>
      </c>
      <c r="D15" s="7" t="s">
        <v>10</v>
      </c>
      <c r="E15" s="7"/>
      <c r="F15" s="7">
        <f>C15*E15</f>
        <v>0</v>
      </c>
    </row>
    <row r="16" spans="1:8" x14ac:dyDescent="0.35">
      <c r="A16" s="9"/>
      <c r="B16" s="6" t="s">
        <v>15</v>
      </c>
      <c r="C16" s="7">
        <v>82</v>
      </c>
      <c r="D16" s="7" t="s">
        <v>16</v>
      </c>
      <c r="E16" s="7">
        <f>F97</f>
        <v>0</v>
      </c>
      <c r="F16" s="7">
        <f t="shared" si="0"/>
        <v>0</v>
      </c>
    </row>
    <row r="17" spans="1:8" x14ac:dyDescent="0.35">
      <c r="A17" s="9"/>
      <c r="B17" s="6" t="s">
        <v>17</v>
      </c>
      <c r="C17" s="7">
        <f>82-8.85</f>
        <v>73.150000000000006</v>
      </c>
      <c r="D17" s="7" t="s">
        <v>16</v>
      </c>
      <c r="E17" s="7"/>
      <c r="F17" s="7">
        <f t="shared" si="0"/>
        <v>0</v>
      </c>
    </row>
    <row r="18" spans="1:8" ht="29" x14ac:dyDescent="0.35">
      <c r="A18" s="9"/>
      <c r="B18" s="26" t="s">
        <v>18</v>
      </c>
      <c r="C18" s="7">
        <v>1</v>
      </c>
      <c r="D18" s="7" t="s">
        <v>10</v>
      </c>
      <c r="E18" s="7"/>
      <c r="F18" s="7">
        <f t="shared" si="0"/>
        <v>0</v>
      </c>
    </row>
    <row r="19" spans="1:8" x14ac:dyDescent="0.35">
      <c r="A19" s="9"/>
      <c r="B19" s="6" t="s">
        <v>19</v>
      </c>
      <c r="C19" s="7">
        <v>1</v>
      </c>
      <c r="D19" s="7" t="s">
        <v>10</v>
      </c>
      <c r="E19" s="7"/>
      <c r="F19" s="7">
        <f t="shared" si="0"/>
        <v>0</v>
      </c>
      <c r="H19" s="8"/>
    </row>
    <row r="20" spans="1:8" x14ac:dyDescent="0.35">
      <c r="A20" s="9"/>
      <c r="B20" s="6"/>
      <c r="C20" s="7"/>
      <c r="D20" s="7"/>
      <c r="E20" s="7"/>
      <c r="F20" s="7">
        <f t="shared" si="0"/>
        <v>0</v>
      </c>
      <c r="H20" s="8"/>
    </row>
    <row r="21" spans="1:8" x14ac:dyDescent="0.35">
      <c r="A21" s="48">
        <v>3</v>
      </c>
      <c r="B21" s="15" t="s">
        <v>20</v>
      </c>
      <c r="C21" s="7"/>
      <c r="D21" s="7"/>
      <c r="E21" s="7"/>
      <c r="F21" s="7">
        <f t="shared" si="0"/>
        <v>0</v>
      </c>
    </row>
    <row r="22" spans="1:8" ht="29" x14ac:dyDescent="0.35">
      <c r="A22" s="9"/>
      <c r="B22" s="26" t="s">
        <v>123</v>
      </c>
      <c r="C22" s="7">
        <v>8.85</v>
      </c>
      <c r="D22" s="7" t="s">
        <v>16</v>
      </c>
      <c r="E22" s="7"/>
      <c r="F22" s="7">
        <f t="shared" si="0"/>
        <v>0</v>
      </c>
      <c r="H22" s="8"/>
    </row>
    <row r="23" spans="1:8" ht="29" x14ac:dyDescent="0.35">
      <c r="A23" s="9"/>
      <c r="B23" s="26" t="s">
        <v>124</v>
      </c>
      <c r="C23" s="7">
        <v>12.7</v>
      </c>
      <c r="D23" s="7" t="s">
        <v>16</v>
      </c>
      <c r="E23" s="7"/>
      <c r="F23" s="7">
        <f t="shared" si="0"/>
        <v>0</v>
      </c>
      <c r="H23" s="8"/>
    </row>
    <row r="24" spans="1:8" ht="29" x14ac:dyDescent="0.35">
      <c r="A24" s="9"/>
      <c r="B24" s="26" t="s">
        <v>125</v>
      </c>
      <c r="C24" s="7">
        <v>0.6</v>
      </c>
      <c r="D24" s="7" t="s">
        <v>16</v>
      </c>
      <c r="E24" s="7"/>
      <c r="F24" s="7">
        <f t="shared" si="0"/>
        <v>0</v>
      </c>
    </row>
    <row r="25" spans="1:8" ht="29" x14ac:dyDescent="0.35">
      <c r="A25" s="9"/>
      <c r="B25" s="26" t="s">
        <v>126</v>
      </c>
      <c r="C25" s="7">
        <v>19.25</v>
      </c>
      <c r="D25" s="7" t="s">
        <v>16</v>
      </c>
      <c r="E25" s="7"/>
      <c r="F25" s="7">
        <f t="shared" si="0"/>
        <v>0</v>
      </c>
    </row>
    <row r="26" spans="1:8" ht="43.5" x14ac:dyDescent="0.35">
      <c r="A26" s="9"/>
      <c r="B26" s="26" t="s">
        <v>127</v>
      </c>
      <c r="C26" s="7">
        <v>45.1</v>
      </c>
      <c r="D26" s="7" t="s">
        <v>16</v>
      </c>
      <c r="E26" s="7"/>
      <c r="F26" s="7">
        <f t="shared" si="0"/>
        <v>0</v>
      </c>
    </row>
    <row r="27" spans="1:8" x14ac:dyDescent="0.35">
      <c r="A27" s="9"/>
      <c r="B27" s="6" t="s">
        <v>21</v>
      </c>
      <c r="C27" s="7">
        <f>(6.6*25.2)+(6.6*29.4)</f>
        <v>360.36</v>
      </c>
      <c r="D27" s="7" t="s">
        <v>22</v>
      </c>
      <c r="E27" s="7"/>
      <c r="F27" s="7">
        <f t="shared" si="0"/>
        <v>0</v>
      </c>
    </row>
    <row r="28" spans="1:8" x14ac:dyDescent="0.35">
      <c r="A28" s="9"/>
      <c r="B28" s="6"/>
      <c r="C28" s="7"/>
      <c r="D28" s="7"/>
      <c r="E28" s="7"/>
      <c r="F28" s="7"/>
      <c r="H28" s="8"/>
    </row>
    <row r="29" spans="1:8" x14ac:dyDescent="0.35">
      <c r="A29" s="48">
        <v>4</v>
      </c>
      <c r="B29" s="15" t="s">
        <v>23</v>
      </c>
      <c r="C29" s="7"/>
      <c r="D29" s="7"/>
      <c r="E29" s="7"/>
      <c r="F29" s="7"/>
      <c r="H29" s="8"/>
    </row>
    <row r="30" spans="1:8" ht="29" x14ac:dyDescent="0.35">
      <c r="A30" s="9"/>
      <c r="B30" s="26" t="s">
        <v>128</v>
      </c>
      <c r="C30" s="7">
        <v>12.25</v>
      </c>
      <c r="D30" s="7" t="s">
        <v>16</v>
      </c>
      <c r="E30" s="7"/>
      <c r="F30" s="7">
        <f t="shared" si="0"/>
        <v>0</v>
      </c>
    </row>
    <row r="31" spans="1:8" ht="43.5" x14ac:dyDescent="0.35">
      <c r="A31" s="9"/>
      <c r="B31" s="26" t="s">
        <v>129</v>
      </c>
      <c r="C31" s="7">
        <v>667.5</v>
      </c>
      <c r="D31" s="7" t="s">
        <v>22</v>
      </c>
      <c r="E31" s="7"/>
      <c r="F31" s="7">
        <f t="shared" si="0"/>
        <v>0</v>
      </c>
    </row>
    <row r="32" spans="1:8" ht="29" x14ac:dyDescent="0.35">
      <c r="A32" s="9"/>
      <c r="B32" s="26" t="s">
        <v>130</v>
      </c>
      <c r="C32" s="7">
        <f>(498.6*2)-(12*1.2*2.65)-(12*1.3*4)-(12*1.3*2.7)</f>
        <v>854.5200000000001</v>
      </c>
      <c r="D32" s="7" t="s">
        <v>22</v>
      </c>
      <c r="E32" s="7"/>
      <c r="F32" s="7">
        <f t="shared" si="0"/>
        <v>0</v>
      </c>
    </row>
    <row r="33" spans="1:8" x14ac:dyDescent="0.35">
      <c r="A33" s="9"/>
      <c r="B33" s="6"/>
      <c r="C33" s="7"/>
      <c r="D33" s="7"/>
      <c r="E33" s="7"/>
      <c r="F33" s="7"/>
    </row>
    <row r="34" spans="1:8" x14ac:dyDescent="0.35">
      <c r="A34" s="48">
        <v>5</v>
      </c>
      <c r="B34" s="15" t="s">
        <v>24</v>
      </c>
      <c r="C34" s="7"/>
      <c r="D34" s="7"/>
      <c r="E34" s="7"/>
      <c r="F34" s="7"/>
    </row>
    <row r="35" spans="1:8" x14ac:dyDescent="0.35">
      <c r="A35" s="9"/>
      <c r="B35" s="6" t="s">
        <v>25</v>
      </c>
      <c r="C35" s="7">
        <v>202</v>
      </c>
      <c r="D35" s="7" t="s">
        <v>26</v>
      </c>
      <c r="E35" s="7"/>
      <c r="F35" s="7">
        <f t="shared" si="0"/>
        <v>0</v>
      </c>
    </row>
    <row r="36" spans="1:8" x14ac:dyDescent="0.35">
      <c r="A36" s="9"/>
      <c r="B36" s="6" t="s">
        <v>27</v>
      </c>
      <c r="C36" s="7">
        <v>100</v>
      </c>
      <c r="D36" s="7" t="s">
        <v>28</v>
      </c>
      <c r="E36" s="7"/>
      <c r="F36" s="7">
        <f t="shared" si="0"/>
        <v>0</v>
      </c>
    </row>
    <row r="37" spans="1:8" ht="29" x14ac:dyDescent="0.35">
      <c r="A37" s="9"/>
      <c r="B37" s="26" t="s">
        <v>135</v>
      </c>
      <c r="C37" s="7">
        <v>531</v>
      </c>
      <c r="D37" s="7" t="s">
        <v>22</v>
      </c>
      <c r="E37" s="18"/>
      <c r="F37" s="7">
        <f t="shared" si="0"/>
        <v>0</v>
      </c>
    </row>
    <row r="38" spans="1:8" x14ac:dyDescent="0.35">
      <c r="A38" s="9"/>
      <c r="B38" s="6" t="s">
        <v>29</v>
      </c>
      <c r="C38" s="7">
        <v>171</v>
      </c>
      <c r="D38" s="7" t="s">
        <v>30</v>
      </c>
      <c r="E38" s="18"/>
      <c r="F38" s="7">
        <f t="shared" si="0"/>
        <v>0</v>
      </c>
      <c r="H38" s="8"/>
    </row>
    <row r="39" spans="1:8" x14ac:dyDescent="0.35">
      <c r="A39" s="9"/>
      <c r="B39" s="6" t="s">
        <v>31</v>
      </c>
      <c r="C39" s="7">
        <v>39</v>
      </c>
      <c r="D39" s="7" t="s">
        <v>30</v>
      </c>
      <c r="E39" s="18"/>
      <c r="F39" s="7">
        <f t="shared" si="0"/>
        <v>0</v>
      </c>
    </row>
    <row r="40" spans="1:8" x14ac:dyDescent="0.35">
      <c r="A40" s="9"/>
      <c r="B40" s="6" t="s">
        <v>32</v>
      </c>
      <c r="C40" s="7">
        <v>10</v>
      </c>
      <c r="D40" s="7" t="s">
        <v>30</v>
      </c>
      <c r="E40" s="18"/>
      <c r="F40" s="7">
        <f t="shared" si="0"/>
        <v>0</v>
      </c>
    </row>
    <row r="41" spans="1:8" x14ac:dyDescent="0.35">
      <c r="A41" s="9"/>
      <c r="B41" s="6" t="s">
        <v>33</v>
      </c>
      <c r="C41" s="7">
        <v>10</v>
      </c>
      <c r="D41" s="7" t="s">
        <v>30</v>
      </c>
      <c r="E41" s="18"/>
      <c r="F41" s="7">
        <f t="shared" si="0"/>
        <v>0</v>
      </c>
    </row>
    <row r="42" spans="1:8" x14ac:dyDescent="0.35">
      <c r="A42" s="9"/>
      <c r="B42" s="6" t="s">
        <v>34</v>
      </c>
      <c r="C42" s="7">
        <v>20</v>
      </c>
      <c r="D42" s="7" t="s">
        <v>30</v>
      </c>
      <c r="E42" s="18"/>
      <c r="F42" s="7">
        <f t="shared" si="0"/>
        <v>0</v>
      </c>
    </row>
    <row r="43" spans="1:8" x14ac:dyDescent="0.35">
      <c r="A43" s="9"/>
      <c r="B43" s="6" t="s">
        <v>35</v>
      </c>
      <c r="C43" s="7">
        <v>212</v>
      </c>
      <c r="D43" s="7" t="s">
        <v>30</v>
      </c>
      <c r="E43" s="7"/>
      <c r="F43" s="7">
        <f t="shared" si="0"/>
        <v>0</v>
      </c>
    </row>
    <row r="44" spans="1:8" x14ac:dyDescent="0.35">
      <c r="A44" s="9"/>
      <c r="B44" s="6" t="s">
        <v>36</v>
      </c>
      <c r="C44" s="7">
        <v>28</v>
      </c>
      <c r="D44" s="7" t="s">
        <v>30</v>
      </c>
      <c r="E44" s="7"/>
      <c r="F44" s="7">
        <f t="shared" si="0"/>
        <v>0</v>
      </c>
    </row>
    <row r="45" spans="1:8" x14ac:dyDescent="0.35">
      <c r="A45" s="9"/>
      <c r="B45" s="6" t="s">
        <v>37</v>
      </c>
      <c r="C45" s="7">
        <v>100</v>
      </c>
      <c r="D45" s="7" t="s">
        <v>28</v>
      </c>
      <c r="E45" s="7"/>
      <c r="F45" s="7">
        <f t="shared" si="0"/>
        <v>0</v>
      </c>
      <c r="H45" s="8"/>
    </row>
    <row r="46" spans="1:8" x14ac:dyDescent="0.35">
      <c r="A46" s="9"/>
      <c r="B46" s="6" t="s">
        <v>38</v>
      </c>
      <c r="C46" s="7">
        <v>75</v>
      </c>
      <c r="D46" s="7" t="s">
        <v>28</v>
      </c>
      <c r="E46" s="7"/>
      <c r="F46" s="7">
        <f t="shared" si="0"/>
        <v>0</v>
      </c>
    </row>
    <row r="47" spans="1:8" x14ac:dyDescent="0.35">
      <c r="A47" s="9"/>
      <c r="B47" s="6" t="s">
        <v>39</v>
      </c>
      <c r="C47" s="7">
        <v>50</v>
      </c>
      <c r="D47" s="7" t="s">
        <v>28</v>
      </c>
      <c r="E47" s="7"/>
      <c r="F47" s="7">
        <f t="shared" si="0"/>
        <v>0</v>
      </c>
      <c r="G47" s="27"/>
    </row>
    <row r="48" spans="1:8" x14ac:dyDescent="0.35">
      <c r="A48" s="9"/>
      <c r="B48" s="6" t="s">
        <v>40</v>
      </c>
      <c r="C48" s="7">
        <v>1</v>
      </c>
      <c r="D48" s="7" t="s">
        <v>10</v>
      </c>
      <c r="E48" s="7"/>
      <c r="F48" s="7">
        <f t="shared" si="0"/>
        <v>0</v>
      </c>
    </row>
    <row r="49" spans="1:6" x14ac:dyDescent="0.35">
      <c r="A49" s="9"/>
      <c r="B49" s="6"/>
      <c r="C49" s="7"/>
      <c r="D49" s="7"/>
      <c r="E49" s="7"/>
      <c r="F49" s="7"/>
    </row>
    <row r="50" spans="1:6" ht="29" x14ac:dyDescent="0.35">
      <c r="A50" s="49">
        <v>6</v>
      </c>
      <c r="B50" s="50" t="s">
        <v>131</v>
      </c>
      <c r="C50" s="7">
        <f>C32</f>
        <v>854.5200000000001</v>
      </c>
      <c r="D50" s="7" t="s">
        <v>22</v>
      </c>
      <c r="E50" s="7"/>
      <c r="F50" s="7">
        <f t="shared" si="0"/>
        <v>0</v>
      </c>
    </row>
    <row r="51" spans="1:6" x14ac:dyDescent="0.35">
      <c r="A51" s="9"/>
      <c r="B51" s="6"/>
      <c r="C51" s="7"/>
      <c r="D51" s="7"/>
      <c r="E51" s="7"/>
      <c r="F51" s="7"/>
    </row>
    <row r="52" spans="1:6" x14ac:dyDescent="0.35">
      <c r="A52" s="48">
        <v>7</v>
      </c>
      <c r="B52" s="15" t="s">
        <v>41</v>
      </c>
      <c r="C52" s="7"/>
      <c r="D52" s="7"/>
      <c r="E52" s="7"/>
      <c r="F52" s="7"/>
    </row>
    <row r="53" spans="1:6" ht="29" x14ac:dyDescent="0.35">
      <c r="A53" s="9"/>
      <c r="B53" s="26" t="s">
        <v>42</v>
      </c>
      <c r="C53" s="7">
        <v>12</v>
      </c>
      <c r="D53" s="7" t="s">
        <v>43</v>
      </c>
      <c r="E53" s="7"/>
      <c r="F53" s="7">
        <f t="shared" si="0"/>
        <v>0</v>
      </c>
    </row>
    <row r="54" spans="1:6" ht="29" x14ac:dyDescent="0.35">
      <c r="A54" s="9"/>
      <c r="B54" s="26" t="s">
        <v>44</v>
      </c>
      <c r="C54" s="7">
        <v>1</v>
      </c>
      <c r="D54" s="7" t="s">
        <v>43</v>
      </c>
      <c r="E54" s="7"/>
      <c r="F54" s="7">
        <f t="shared" si="0"/>
        <v>0</v>
      </c>
    </row>
    <row r="55" spans="1:6" ht="29" x14ac:dyDescent="0.35">
      <c r="A55" s="9"/>
      <c r="B55" s="26" t="s">
        <v>132</v>
      </c>
      <c r="C55" s="7">
        <v>105</v>
      </c>
      <c r="D55" s="7" t="s">
        <v>22</v>
      </c>
      <c r="E55" s="7"/>
      <c r="F55" s="7">
        <f t="shared" si="0"/>
        <v>0</v>
      </c>
    </row>
    <row r="56" spans="1:6" x14ac:dyDescent="0.35">
      <c r="A56" s="9"/>
      <c r="B56" s="6"/>
      <c r="C56" s="7"/>
      <c r="D56" s="7"/>
      <c r="E56" s="7"/>
      <c r="F56" s="7"/>
    </row>
    <row r="57" spans="1:6" x14ac:dyDescent="0.35">
      <c r="A57" s="48">
        <v>8</v>
      </c>
      <c r="B57" s="15" t="s">
        <v>45</v>
      </c>
      <c r="C57" s="7"/>
      <c r="D57" s="7"/>
      <c r="E57" s="7"/>
      <c r="F57" s="7"/>
    </row>
    <row r="58" spans="1:6" x14ac:dyDescent="0.35">
      <c r="A58" s="9"/>
      <c r="B58" s="6" t="s">
        <v>46</v>
      </c>
      <c r="C58" s="7">
        <v>63</v>
      </c>
      <c r="D58" s="7" t="s">
        <v>47</v>
      </c>
      <c r="E58" s="7"/>
      <c r="F58" s="7">
        <f t="shared" si="0"/>
        <v>0</v>
      </c>
    </row>
    <row r="59" spans="1:6" x14ac:dyDescent="0.35">
      <c r="A59" s="9"/>
      <c r="B59" s="6" t="s">
        <v>48</v>
      </c>
      <c r="C59" s="7">
        <v>1</v>
      </c>
      <c r="D59" s="7" t="s">
        <v>10</v>
      </c>
      <c r="E59" s="18"/>
      <c r="F59" s="7">
        <f t="shared" si="0"/>
        <v>0</v>
      </c>
    </row>
    <row r="60" spans="1:6" ht="29" x14ac:dyDescent="0.35">
      <c r="A60" s="9"/>
      <c r="B60" s="26" t="s">
        <v>49</v>
      </c>
      <c r="C60" s="7">
        <v>1</v>
      </c>
      <c r="D60" s="7" t="s">
        <v>50</v>
      </c>
      <c r="E60" s="18"/>
      <c r="F60" s="7">
        <f t="shared" si="0"/>
        <v>0</v>
      </c>
    </row>
    <row r="61" spans="1:6" x14ac:dyDescent="0.35">
      <c r="A61" s="9"/>
      <c r="B61" s="26" t="s">
        <v>51</v>
      </c>
      <c r="C61" s="7">
        <v>1</v>
      </c>
      <c r="D61" s="7" t="s">
        <v>10</v>
      </c>
      <c r="E61" s="18"/>
      <c r="F61" s="7">
        <f t="shared" si="0"/>
        <v>0</v>
      </c>
    </row>
    <row r="62" spans="1:6" ht="29" x14ac:dyDescent="0.35">
      <c r="A62" s="9"/>
      <c r="B62" s="26" t="s">
        <v>52</v>
      </c>
      <c r="C62" s="7">
        <v>1</v>
      </c>
      <c r="D62" s="7" t="s">
        <v>10</v>
      </c>
      <c r="E62" s="18"/>
      <c r="F62" s="7">
        <f t="shared" si="0"/>
        <v>0</v>
      </c>
    </row>
    <row r="63" spans="1:6" x14ac:dyDescent="0.35">
      <c r="A63" s="9"/>
      <c r="B63" s="6"/>
      <c r="C63" s="7"/>
      <c r="D63" s="7"/>
      <c r="E63" s="7"/>
      <c r="F63" s="7"/>
    </row>
    <row r="64" spans="1:6" ht="43.5" x14ac:dyDescent="0.35">
      <c r="A64" s="49">
        <v>9</v>
      </c>
      <c r="B64" s="46" t="s">
        <v>182</v>
      </c>
      <c r="C64" s="7">
        <v>1</v>
      </c>
      <c r="D64" s="7" t="s">
        <v>10</v>
      </c>
      <c r="E64" s="7"/>
      <c r="F64" s="7">
        <f t="shared" si="0"/>
        <v>0</v>
      </c>
    </row>
    <row r="65" spans="1:13" x14ac:dyDescent="0.35">
      <c r="A65" s="9"/>
      <c r="B65" s="6"/>
      <c r="C65" s="7"/>
      <c r="D65" s="7"/>
      <c r="E65" s="7"/>
      <c r="F65" s="7"/>
    </row>
    <row r="66" spans="1:13" x14ac:dyDescent="0.35">
      <c r="A66" s="9"/>
      <c r="B66" s="52" t="s">
        <v>183</v>
      </c>
      <c r="C66" s="16"/>
      <c r="D66" s="16"/>
      <c r="E66" s="16"/>
      <c r="F66" s="16">
        <f>SUM(F9:F65)</f>
        <v>0</v>
      </c>
      <c r="H66" s="24"/>
    </row>
    <row r="67" spans="1:13" x14ac:dyDescent="0.35">
      <c r="A67" s="9"/>
      <c r="B67" s="10"/>
      <c r="C67" s="7"/>
      <c r="D67" s="7"/>
      <c r="E67" s="7"/>
      <c r="F67" s="7"/>
      <c r="K67" s="23"/>
      <c r="M67" s="23"/>
    </row>
    <row r="68" spans="1:13" x14ac:dyDescent="0.35">
      <c r="A68" s="48">
        <v>10</v>
      </c>
      <c r="B68" s="53" t="s">
        <v>184</v>
      </c>
      <c r="C68" s="7"/>
      <c r="D68" s="7"/>
      <c r="E68" s="7">
        <f>F66*0.05</f>
        <v>0</v>
      </c>
      <c r="F68" s="7">
        <f>E68</f>
        <v>0</v>
      </c>
      <c r="H68" s="8"/>
    </row>
    <row r="69" spans="1:13" ht="30" customHeight="1" x14ac:dyDescent="0.35">
      <c r="A69" s="48">
        <v>11</v>
      </c>
      <c r="B69" s="46" t="s">
        <v>53</v>
      </c>
      <c r="C69" s="7"/>
      <c r="D69" s="7"/>
      <c r="E69" s="7">
        <f>F66*0.1</f>
        <v>0</v>
      </c>
      <c r="F69" s="7">
        <f>E69</f>
        <v>0</v>
      </c>
      <c r="H69" s="8"/>
    </row>
    <row r="70" spans="1:13" x14ac:dyDescent="0.35">
      <c r="A70" s="9"/>
      <c r="B70" s="6"/>
      <c r="C70" s="7"/>
      <c r="D70" s="7"/>
      <c r="E70" s="7"/>
      <c r="F70" s="7"/>
      <c r="H70" s="8"/>
    </row>
    <row r="71" spans="1:13" x14ac:dyDescent="0.35">
      <c r="A71" s="12"/>
      <c r="B71" s="13" t="s">
        <v>54</v>
      </c>
      <c r="C71" s="14"/>
      <c r="D71" s="14"/>
      <c r="E71" s="14"/>
      <c r="F71" s="14">
        <f>SUM(F66:F70)</f>
        <v>0</v>
      </c>
    </row>
    <row r="72" spans="1:13" x14ac:dyDescent="0.35">
      <c r="K72" s="23"/>
    </row>
    <row r="73" spans="1:13" x14ac:dyDescent="0.35">
      <c r="A73" s="6"/>
      <c r="B73" s="55" t="s">
        <v>55</v>
      </c>
      <c r="C73" s="55"/>
      <c r="D73" s="55"/>
      <c r="E73" s="55"/>
      <c r="F73" s="6"/>
      <c r="H73" s="8"/>
    </row>
    <row r="74" spans="1:13" x14ac:dyDescent="0.35">
      <c r="A74" s="6"/>
      <c r="B74" s="6"/>
      <c r="C74" s="6"/>
      <c r="D74" s="6"/>
      <c r="E74" s="6"/>
      <c r="F74" s="6"/>
      <c r="H74" s="8"/>
    </row>
    <row r="75" spans="1:13" x14ac:dyDescent="0.35">
      <c r="A75" s="15">
        <v>1</v>
      </c>
      <c r="B75" s="15" t="s">
        <v>8</v>
      </c>
      <c r="C75" s="6"/>
      <c r="D75" s="6"/>
      <c r="E75" s="6"/>
      <c r="F75" s="6"/>
      <c r="H75" s="8"/>
    </row>
    <row r="76" spans="1:13" x14ac:dyDescent="0.35">
      <c r="A76" s="6"/>
      <c r="B76" s="6" t="s">
        <v>56</v>
      </c>
      <c r="C76" s="7">
        <v>1</v>
      </c>
      <c r="D76" s="7" t="s">
        <v>10</v>
      </c>
      <c r="E76" s="7"/>
      <c r="F76" s="7">
        <f>C76*E76</f>
        <v>0</v>
      </c>
    </row>
    <row r="77" spans="1:13" x14ac:dyDescent="0.35">
      <c r="A77" s="6"/>
      <c r="B77" s="6" t="s">
        <v>57</v>
      </c>
      <c r="C77" s="7"/>
      <c r="D77" s="7"/>
      <c r="E77" s="7"/>
      <c r="F77" s="7"/>
      <c r="K77" s="23"/>
    </row>
    <row r="78" spans="1:13" x14ac:dyDescent="0.35">
      <c r="A78" s="6"/>
      <c r="B78" s="17" t="s">
        <v>58</v>
      </c>
      <c r="C78" s="7">
        <v>1</v>
      </c>
      <c r="D78" s="7" t="s">
        <v>10</v>
      </c>
      <c r="E78" s="7"/>
      <c r="F78" s="7">
        <f>C78*E78</f>
        <v>0</v>
      </c>
      <c r="H78" s="8"/>
    </row>
    <row r="79" spans="1:13" x14ac:dyDescent="0.35">
      <c r="A79" s="6"/>
      <c r="B79" s="6" t="s">
        <v>12</v>
      </c>
      <c r="C79" s="7">
        <v>1</v>
      </c>
      <c r="D79" s="7" t="s">
        <v>10</v>
      </c>
      <c r="E79" s="7"/>
      <c r="F79" s="7">
        <f>C79*E79</f>
        <v>0</v>
      </c>
      <c r="H79" s="8"/>
    </row>
    <row r="80" spans="1:13" x14ac:dyDescent="0.35">
      <c r="A80" s="6"/>
      <c r="B80" s="6" t="s">
        <v>13</v>
      </c>
      <c r="C80" s="7"/>
      <c r="D80" s="7"/>
      <c r="E80" s="7"/>
      <c r="F80" s="7"/>
      <c r="H80" s="8"/>
    </row>
    <row r="81" spans="1:11" x14ac:dyDescent="0.35">
      <c r="A81" s="6"/>
      <c r="B81" s="17" t="s">
        <v>59</v>
      </c>
      <c r="C81" s="7">
        <v>1</v>
      </c>
      <c r="D81" s="7" t="s">
        <v>10</v>
      </c>
      <c r="E81" s="7"/>
      <c r="F81" s="7"/>
      <c r="H81" s="8"/>
    </row>
    <row r="82" spans="1:11" x14ac:dyDescent="0.35">
      <c r="A82" s="6"/>
      <c r="B82" s="17" t="s">
        <v>60</v>
      </c>
      <c r="C82" s="7">
        <v>1</v>
      </c>
      <c r="D82" s="7" t="s">
        <v>61</v>
      </c>
      <c r="E82" s="7"/>
      <c r="F82" s="7"/>
      <c r="H82" s="8"/>
      <c r="K82" s="23"/>
    </row>
    <row r="83" spans="1:11" x14ac:dyDescent="0.35">
      <c r="A83" s="6"/>
      <c r="B83" s="17"/>
      <c r="C83" s="7"/>
      <c r="D83" s="7"/>
      <c r="E83" s="7"/>
      <c r="F83" s="7"/>
      <c r="H83" s="8"/>
    </row>
    <row r="84" spans="1:11" x14ac:dyDescent="0.35">
      <c r="A84" s="6"/>
      <c r="B84" s="17"/>
      <c r="C84" s="7"/>
      <c r="D84" s="7"/>
      <c r="E84" s="7"/>
      <c r="F84" s="7"/>
      <c r="K84" s="23"/>
    </row>
    <row r="85" spans="1:11" x14ac:dyDescent="0.35">
      <c r="A85" s="6"/>
      <c r="B85" s="6"/>
      <c r="C85" s="7"/>
      <c r="D85" s="7"/>
      <c r="E85" s="16" t="s">
        <v>54</v>
      </c>
      <c r="F85" s="16">
        <f>SUM(F76:F84)</f>
        <v>0</v>
      </c>
      <c r="H85" s="8"/>
    </row>
    <row r="86" spans="1:11" x14ac:dyDescent="0.35">
      <c r="A86" s="6"/>
      <c r="B86" s="6"/>
      <c r="C86" s="7"/>
      <c r="D86" s="7"/>
      <c r="E86" s="7"/>
      <c r="F86" s="7"/>
      <c r="H86" s="8"/>
    </row>
    <row r="87" spans="1:11" x14ac:dyDescent="0.35">
      <c r="A87" s="15">
        <v>2</v>
      </c>
      <c r="B87" s="15" t="s">
        <v>15</v>
      </c>
      <c r="C87" s="16"/>
      <c r="D87" s="16"/>
      <c r="E87" s="16"/>
      <c r="F87" s="16"/>
      <c r="H87" s="8"/>
    </row>
    <row r="88" spans="1:11" x14ac:dyDescent="0.35">
      <c r="A88" s="15"/>
      <c r="B88" s="6" t="s">
        <v>62</v>
      </c>
      <c r="C88" s="16"/>
      <c r="D88" s="16"/>
      <c r="E88" s="16"/>
      <c r="F88" s="16"/>
      <c r="H88" s="8"/>
    </row>
    <row r="89" spans="1:11" x14ac:dyDescent="0.35">
      <c r="A89" s="17"/>
      <c r="B89" s="6" t="s">
        <v>63</v>
      </c>
      <c r="C89" s="7"/>
      <c r="D89" s="7" t="s">
        <v>64</v>
      </c>
      <c r="E89" s="7"/>
      <c r="F89" s="7">
        <f>C89*E89</f>
        <v>0</v>
      </c>
      <c r="H89" s="8"/>
    </row>
    <row r="90" spans="1:11" x14ac:dyDescent="0.35">
      <c r="A90" s="6"/>
      <c r="B90" s="6" t="s">
        <v>65</v>
      </c>
      <c r="C90" s="7"/>
      <c r="D90" s="7" t="s">
        <v>64</v>
      </c>
      <c r="E90" s="7"/>
      <c r="F90" s="7">
        <f>C90*E90</f>
        <v>0</v>
      </c>
      <c r="K90" s="23"/>
    </row>
    <row r="91" spans="1:11" x14ac:dyDescent="0.35">
      <c r="A91" s="6"/>
      <c r="B91" s="6"/>
      <c r="C91" s="7"/>
      <c r="D91" s="7"/>
      <c r="E91" s="7"/>
      <c r="F91" s="7"/>
      <c r="H91" s="8"/>
    </row>
    <row r="92" spans="1:11" x14ac:dyDescent="0.35">
      <c r="A92" s="17"/>
      <c r="B92" s="6" t="s">
        <v>66</v>
      </c>
      <c r="C92" s="7"/>
      <c r="D92" s="7"/>
      <c r="E92" s="7"/>
      <c r="F92" s="7"/>
      <c r="H92" s="8"/>
    </row>
    <row r="93" spans="1:11" x14ac:dyDescent="0.35">
      <c r="A93" s="6"/>
      <c r="B93" s="6" t="s">
        <v>67</v>
      </c>
      <c r="C93" s="7"/>
      <c r="D93" s="7" t="s">
        <v>30</v>
      </c>
      <c r="E93" s="7"/>
      <c r="F93" s="7">
        <f t="shared" ref="F93:F94" si="1">C93*E93</f>
        <v>0</v>
      </c>
      <c r="H93" s="8"/>
      <c r="K93" s="23"/>
    </row>
    <row r="94" spans="1:11" x14ac:dyDescent="0.35">
      <c r="A94" s="6"/>
      <c r="B94" s="6" t="s">
        <v>68</v>
      </c>
      <c r="C94" s="7"/>
      <c r="D94" s="7" t="s">
        <v>30</v>
      </c>
      <c r="E94" s="7"/>
      <c r="F94" s="7">
        <f t="shared" si="1"/>
        <v>0</v>
      </c>
      <c r="H94" s="8"/>
    </row>
    <row r="95" spans="1:11" x14ac:dyDescent="0.35">
      <c r="A95" s="6"/>
      <c r="B95" s="6"/>
      <c r="C95" s="7"/>
      <c r="D95" s="7"/>
      <c r="E95" s="7"/>
      <c r="F95" s="7"/>
      <c r="H95" s="8"/>
    </row>
    <row r="96" spans="1:11" x14ac:dyDescent="0.35">
      <c r="A96" s="6"/>
      <c r="B96" s="6"/>
      <c r="C96" s="7"/>
      <c r="D96" s="7"/>
      <c r="E96" s="7" t="s">
        <v>69</v>
      </c>
      <c r="F96" s="7">
        <f>SUM(F88:F95)</f>
        <v>0</v>
      </c>
    </row>
    <row r="97" spans="1:11" x14ac:dyDescent="0.35">
      <c r="A97" s="6"/>
      <c r="B97" s="6"/>
      <c r="C97" s="7"/>
      <c r="D97" s="7"/>
      <c r="E97" s="16" t="s">
        <v>70</v>
      </c>
      <c r="F97" s="16"/>
      <c r="K97" s="23"/>
    </row>
    <row r="98" spans="1:11" x14ac:dyDescent="0.35">
      <c r="A98" s="15">
        <v>3</v>
      </c>
      <c r="B98" s="15" t="s">
        <v>133</v>
      </c>
      <c r="C98" s="16"/>
      <c r="D98" s="16"/>
      <c r="E98" s="16"/>
      <c r="F98" s="16"/>
      <c r="H98" s="8"/>
    </row>
    <row r="99" spans="1:11" x14ac:dyDescent="0.35">
      <c r="A99" s="17"/>
      <c r="B99" s="6" t="s">
        <v>62</v>
      </c>
      <c r="C99" s="7"/>
      <c r="D99" s="7"/>
      <c r="E99" s="7"/>
      <c r="F99" s="7"/>
      <c r="H99" s="8"/>
    </row>
    <row r="100" spans="1:11" x14ac:dyDescent="0.35">
      <c r="A100" s="17"/>
      <c r="B100" s="6" t="s">
        <v>63</v>
      </c>
      <c r="C100" s="7"/>
      <c r="D100" s="7" t="s">
        <v>64</v>
      </c>
      <c r="E100" s="7"/>
      <c r="F100" s="7">
        <f>C100*E100</f>
        <v>0</v>
      </c>
      <c r="H100" s="8"/>
    </row>
    <row r="101" spans="1:11" x14ac:dyDescent="0.35">
      <c r="A101" s="6"/>
      <c r="B101" s="6" t="s">
        <v>71</v>
      </c>
      <c r="C101" s="7"/>
      <c r="D101" s="7" t="s">
        <v>64</v>
      </c>
      <c r="E101" s="7"/>
      <c r="F101" s="7">
        <f t="shared" ref="F101:F102" si="2">C101*E101</f>
        <v>0</v>
      </c>
    </row>
    <row r="102" spans="1:11" x14ac:dyDescent="0.35">
      <c r="A102" s="6"/>
      <c r="B102" s="6" t="s">
        <v>65</v>
      </c>
      <c r="C102" s="7"/>
      <c r="D102" s="7" t="s">
        <v>64</v>
      </c>
      <c r="E102" s="7"/>
      <c r="F102" s="7">
        <f t="shared" si="2"/>
        <v>0</v>
      </c>
      <c r="K102" s="23"/>
    </row>
    <row r="103" spans="1:11" x14ac:dyDescent="0.35">
      <c r="A103" s="6"/>
      <c r="B103" s="6"/>
      <c r="C103" s="7"/>
      <c r="D103" s="7"/>
      <c r="E103" s="7"/>
      <c r="F103" s="7"/>
      <c r="H103" s="8"/>
    </row>
    <row r="104" spans="1:11" x14ac:dyDescent="0.35">
      <c r="A104" s="17"/>
      <c r="B104" s="6" t="s">
        <v>66</v>
      </c>
      <c r="C104" s="7"/>
      <c r="D104" s="7"/>
      <c r="E104" s="7"/>
      <c r="F104" s="7"/>
      <c r="H104" s="8"/>
    </row>
    <row r="105" spans="1:11" x14ac:dyDescent="0.35">
      <c r="A105" s="6"/>
      <c r="B105" s="6" t="s">
        <v>72</v>
      </c>
      <c r="C105" s="7"/>
      <c r="D105" s="7" t="s">
        <v>30</v>
      </c>
      <c r="E105" s="7"/>
      <c r="F105" s="7">
        <f t="shared" ref="F105" si="3">C105*E105</f>
        <v>0</v>
      </c>
      <c r="H105" s="8"/>
    </row>
    <row r="106" spans="1:11" x14ac:dyDescent="0.35">
      <c r="A106" s="6"/>
      <c r="B106" s="6"/>
      <c r="C106" s="7"/>
      <c r="D106" s="7"/>
      <c r="E106" s="7"/>
      <c r="F106" s="7"/>
      <c r="H106" s="8"/>
      <c r="K106" s="23"/>
    </row>
    <row r="107" spans="1:11" x14ac:dyDescent="0.35">
      <c r="A107" s="6"/>
      <c r="B107" s="6" t="s">
        <v>73</v>
      </c>
      <c r="C107" s="7"/>
      <c r="D107" s="7"/>
      <c r="E107" s="7"/>
      <c r="F107" s="7"/>
      <c r="H107" s="8"/>
    </row>
    <row r="108" spans="1:11" x14ac:dyDescent="0.35">
      <c r="A108" s="17"/>
      <c r="B108" s="6" t="s">
        <v>74</v>
      </c>
      <c r="C108" s="7"/>
      <c r="D108" s="7" t="s">
        <v>26</v>
      </c>
      <c r="E108" s="7"/>
      <c r="F108" s="7">
        <f t="shared" ref="F108:F113" si="4">C108*E108</f>
        <v>0</v>
      </c>
    </row>
    <row r="109" spans="1:11" x14ac:dyDescent="0.35">
      <c r="A109" s="6"/>
      <c r="B109" s="6" t="s">
        <v>75</v>
      </c>
      <c r="C109" s="18"/>
      <c r="D109" s="7" t="s">
        <v>76</v>
      </c>
      <c r="E109" s="7"/>
      <c r="F109" s="7">
        <f t="shared" si="4"/>
        <v>0</v>
      </c>
      <c r="H109" s="8"/>
    </row>
    <row r="110" spans="1:11" x14ac:dyDescent="0.35">
      <c r="A110" s="6"/>
      <c r="B110" s="6" t="s">
        <v>77</v>
      </c>
      <c r="C110" s="18"/>
      <c r="D110" s="7" t="s">
        <v>16</v>
      </c>
      <c r="E110" s="7"/>
      <c r="F110" s="7">
        <f t="shared" si="4"/>
        <v>0</v>
      </c>
    </row>
    <row r="111" spans="1:11" x14ac:dyDescent="0.35">
      <c r="A111" s="6"/>
      <c r="B111" s="6" t="s">
        <v>78</v>
      </c>
      <c r="C111" s="18"/>
      <c r="D111" s="7" t="s">
        <v>26</v>
      </c>
      <c r="E111" s="18"/>
      <c r="F111" s="7">
        <f t="shared" si="4"/>
        <v>0</v>
      </c>
    </row>
    <row r="112" spans="1:11" x14ac:dyDescent="0.35">
      <c r="A112" s="6"/>
      <c r="B112" s="6" t="s">
        <v>79</v>
      </c>
      <c r="C112" s="18"/>
      <c r="D112" s="7" t="s">
        <v>28</v>
      </c>
      <c r="E112" s="7"/>
      <c r="F112" s="7">
        <f t="shared" si="4"/>
        <v>0</v>
      </c>
    </row>
    <row r="113" spans="1:6" x14ac:dyDescent="0.35">
      <c r="A113" s="6"/>
      <c r="B113" s="19" t="s">
        <v>80</v>
      </c>
      <c r="C113" s="20"/>
      <c r="D113" s="20" t="s">
        <v>16</v>
      </c>
      <c r="E113" s="20"/>
      <c r="F113" s="7">
        <f t="shared" si="4"/>
        <v>0</v>
      </c>
    </row>
    <row r="114" spans="1:6" x14ac:dyDescent="0.35">
      <c r="A114" s="6"/>
      <c r="B114" s="6"/>
      <c r="C114" s="7"/>
      <c r="D114" s="7"/>
      <c r="E114" s="7" t="s">
        <v>69</v>
      </c>
      <c r="F114" s="7">
        <f>SUM(F99:F113)</f>
        <v>0</v>
      </c>
    </row>
    <row r="115" spans="1:6" x14ac:dyDescent="0.35">
      <c r="A115" s="6"/>
      <c r="B115" s="6"/>
      <c r="C115" s="7"/>
      <c r="D115" s="7"/>
      <c r="E115" s="16" t="s">
        <v>81</v>
      </c>
      <c r="F115" s="16"/>
    </row>
    <row r="116" spans="1:6" x14ac:dyDescent="0.35">
      <c r="A116" s="6"/>
      <c r="B116" s="6"/>
      <c r="C116" s="7"/>
      <c r="D116" s="7"/>
      <c r="E116" s="16"/>
      <c r="F116" s="16"/>
    </row>
    <row r="117" spans="1:6" x14ac:dyDescent="0.35">
      <c r="A117" s="15">
        <v>4</v>
      </c>
      <c r="B117" s="15" t="s">
        <v>134</v>
      </c>
      <c r="C117" s="16"/>
      <c r="D117" s="16"/>
      <c r="E117" s="16"/>
      <c r="F117" s="16"/>
    </row>
    <row r="118" spans="1:6" x14ac:dyDescent="0.35">
      <c r="A118" s="6"/>
      <c r="B118" s="6" t="s">
        <v>62</v>
      </c>
      <c r="C118" s="7"/>
      <c r="D118" s="7"/>
      <c r="E118" s="7"/>
      <c r="F118" s="7"/>
    </row>
    <row r="119" spans="1:6" x14ac:dyDescent="0.35">
      <c r="A119" s="6"/>
      <c r="B119" s="6" t="s">
        <v>63</v>
      </c>
      <c r="C119" s="7"/>
      <c r="D119" s="7" t="s">
        <v>64</v>
      </c>
      <c r="E119" s="7"/>
      <c r="F119" s="7">
        <f>C119*E119</f>
        <v>0</v>
      </c>
    </row>
    <row r="120" spans="1:6" x14ac:dyDescent="0.35">
      <c r="A120" s="6"/>
      <c r="B120" s="6" t="s">
        <v>71</v>
      </c>
      <c r="C120" s="7"/>
      <c r="D120" s="7" t="s">
        <v>64</v>
      </c>
      <c r="E120" s="7"/>
      <c r="F120" s="7">
        <f t="shared" ref="F120:F123" si="5">C120*E120</f>
        <v>0</v>
      </c>
    </row>
    <row r="121" spans="1:6" x14ac:dyDescent="0.35">
      <c r="A121" s="6"/>
      <c r="B121" s="6" t="s">
        <v>82</v>
      </c>
      <c r="C121" s="7"/>
      <c r="D121" s="7" t="s">
        <v>64</v>
      </c>
      <c r="E121" s="7"/>
      <c r="F121" s="7">
        <f t="shared" si="5"/>
        <v>0</v>
      </c>
    </row>
    <row r="122" spans="1:6" x14ac:dyDescent="0.35">
      <c r="A122" s="6"/>
      <c r="B122" s="6" t="s">
        <v>83</v>
      </c>
      <c r="C122" s="7"/>
      <c r="D122" s="7" t="s">
        <v>64</v>
      </c>
      <c r="E122" s="7"/>
      <c r="F122" s="7">
        <f t="shared" si="5"/>
        <v>0</v>
      </c>
    </row>
    <row r="123" spans="1:6" x14ac:dyDescent="0.35">
      <c r="A123" s="6"/>
      <c r="B123" s="6" t="s">
        <v>84</v>
      </c>
      <c r="C123" s="7"/>
      <c r="D123" s="7" t="s">
        <v>64</v>
      </c>
      <c r="E123" s="7"/>
      <c r="F123" s="7">
        <f t="shared" si="5"/>
        <v>0</v>
      </c>
    </row>
    <row r="124" spans="1:6" x14ac:dyDescent="0.35">
      <c r="A124" s="6"/>
      <c r="B124" s="6"/>
      <c r="C124" s="7"/>
      <c r="D124" s="7"/>
      <c r="E124" s="7"/>
      <c r="F124" s="7"/>
    </row>
    <row r="125" spans="1:6" x14ac:dyDescent="0.35">
      <c r="A125" s="17"/>
      <c r="B125" s="17" t="s">
        <v>73</v>
      </c>
      <c r="C125" s="7"/>
      <c r="D125" s="7"/>
      <c r="E125" s="7"/>
      <c r="F125" s="7"/>
    </row>
    <row r="126" spans="1:6" x14ac:dyDescent="0.35">
      <c r="A126" s="6"/>
      <c r="B126" s="6" t="s">
        <v>75</v>
      </c>
      <c r="C126" s="7"/>
      <c r="D126" s="7" t="s">
        <v>76</v>
      </c>
      <c r="E126" s="7"/>
      <c r="F126" s="7">
        <f t="shared" ref="F126:F135" si="6">C126*E126</f>
        <v>0</v>
      </c>
    </row>
    <row r="127" spans="1:6" x14ac:dyDescent="0.35">
      <c r="A127" s="6"/>
      <c r="B127" s="6" t="s">
        <v>77</v>
      </c>
      <c r="C127" s="7"/>
      <c r="D127" s="7" t="s">
        <v>16</v>
      </c>
      <c r="E127" s="7"/>
      <c r="F127" s="7">
        <f t="shared" si="6"/>
        <v>0</v>
      </c>
    </row>
    <row r="128" spans="1:6" x14ac:dyDescent="0.35">
      <c r="A128" s="6"/>
      <c r="B128" s="6" t="s">
        <v>85</v>
      </c>
      <c r="C128" s="7"/>
      <c r="D128" s="7" t="s">
        <v>16</v>
      </c>
      <c r="E128" s="7"/>
      <c r="F128" s="7">
        <f t="shared" si="6"/>
        <v>0</v>
      </c>
    </row>
    <row r="129" spans="1:6" x14ac:dyDescent="0.35">
      <c r="A129" s="6"/>
      <c r="B129" s="6" t="s">
        <v>86</v>
      </c>
      <c r="C129" s="7"/>
      <c r="D129" s="7" t="s">
        <v>26</v>
      </c>
      <c r="E129" s="18"/>
      <c r="F129" s="7">
        <f t="shared" si="6"/>
        <v>0</v>
      </c>
    </row>
    <row r="130" spans="1:6" x14ac:dyDescent="0.35">
      <c r="A130" s="6"/>
      <c r="B130" s="6" t="s">
        <v>87</v>
      </c>
      <c r="C130" s="7"/>
      <c r="D130" s="7" t="s">
        <v>26</v>
      </c>
      <c r="E130" s="18"/>
      <c r="F130" s="7">
        <f t="shared" si="6"/>
        <v>0</v>
      </c>
    </row>
    <row r="131" spans="1:6" x14ac:dyDescent="0.35">
      <c r="A131" s="6"/>
      <c r="B131" s="6" t="s">
        <v>88</v>
      </c>
      <c r="C131" s="7"/>
      <c r="D131" s="7" t="s">
        <v>26</v>
      </c>
      <c r="E131" s="7"/>
      <c r="F131" s="7">
        <f>(C131*E131)/3</f>
        <v>0</v>
      </c>
    </row>
    <row r="132" spans="1:6" x14ac:dyDescent="0.35">
      <c r="A132" s="6"/>
      <c r="B132" s="6" t="s">
        <v>89</v>
      </c>
      <c r="C132" s="7"/>
      <c r="D132" s="7" t="s">
        <v>30</v>
      </c>
      <c r="E132" s="7"/>
      <c r="F132" s="7">
        <f>(C132*E132)/3</f>
        <v>0</v>
      </c>
    </row>
    <row r="133" spans="1:6" x14ac:dyDescent="0.35">
      <c r="A133" s="6"/>
      <c r="B133" s="6" t="s">
        <v>90</v>
      </c>
      <c r="C133" s="7"/>
      <c r="D133" s="7" t="s">
        <v>28</v>
      </c>
      <c r="E133" s="7"/>
      <c r="F133" s="7">
        <f t="shared" si="6"/>
        <v>0</v>
      </c>
    </row>
    <row r="134" spans="1:6" x14ac:dyDescent="0.35">
      <c r="A134" s="6"/>
      <c r="B134" s="6" t="s">
        <v>80</v>
      </c>
      <c r="C134" s="7"/>
      <c r="D134" s="7" t="s">
        <v>16</v>
      </c>
      <c r="E134" s="7"/>
      <c r="F134" s="7">
        <f t="shared" si="6"/>
        <v>0</v>
      </c>
    </row>
    <row r="135" spans="1:6" x14ac:dyDescent="0.35">
      <c r="A135" s="6"/>
      <c r="B135" s="6" t="s">
        <v>91</v>
      </c>
      <c r="C135" s="7"/>
      <c r="D135" s="7" t="s">
        <v>28</v>
      </c>
      <c r="E135" s="7"/>
      <c r="F135" s="7">
        <f t="shared" si="6"/>
        <v>0</v>
      </c>
    </row>
    <row r="136" spans="1:6" x14ac:dyDescent="0.35">
      <c r="A136" s="6"/>
      <c r="B136" s="6"/>
      <c r="C136" s="7"/>
      <c r="D136" s="7"/>
      <c r="E136" s="7"/>
      <c r="F136" s="7"/>
    </row>
    <row r="137" spans="1:6" x14ac:dyDescent="0.35">
      <c r="A137" s="17"/>
      <c r="B137" s="17" t="s">
        <v>92</v>
      </c>
      <c r="C137" s="7"/>
      <c r="D137" s="7"/>
      <c r="E137" s="7"/>
      <c r="F137" s="7"/>
    </row>
    <row r="138" spans="1:6" ht="29" x14ac:dyDescent="0.35">
      <c r="A138" s="6"/>
      <c r="B138" s="26" t="s">
        <v>93</v>
      </c>
      <c r="C138" s="7"/>
      <c r="D138" s="7" t="s">
        <v>94</v>
      </c>
      <c r="E138" s="7"/>
      <c r="F138" s="7">
        <f t="shared" ref="F138:F141" si="7">C138*E138</f>
        <v>0</v>
      </c>
    </row>
    <row r="139" spans="1:6" ht="29" x14ac:dyDescent="0.35">
      <c r="A139" s="6"/>
      <c r="B139" s="26" t="s">
        <v>95</v>
      </c>
      <c r="C139" s="7"/>
      <c r="D139" s="7" t="s">
        <v>96</v>
      </c>
      <c r="E139" s="7"/>
      <c r="F139" s="7">
        <f t="shared" si="7"/>
        <v>0</v>
      </c>
    </row>
    <row r="140" spans="1:6" x14ac:dyDescent="0.35">
      <c r="A140" s="6"/>
      <c r="B140" s="6" t="s">
        <v>72</v>
      </c>
      <c r="C140" s="7"/>
      <c r="D140" s="7" t="s">
        <v>26</v>
      </c>
      <c r="E140" s="7"/>
      <c r="F140" s="7">
        <f t="shared" si="7"/>
        <v>0</v>
      </c>
    </row>
    <row r="141" spans="1:6" x14ac:dyDescent="0.35">
      <c r="A141" s="6"/>
      <c r="B141" s="6" t="s">
        <v>97</v>
      </c>
      <c r="C141" s="7"/>
      <c r="D141" s="7" t="s">
        <v>26</v>
      </c>
      <c r="E141" s="7"/>
      <c r="F141" s="7">
        <f t="shared" si="7"/>
        <v>0</v>
      </c>
    </row>
    <row r="142" spans="1:6" x14ac:dyDescent="0.35">
      <c r="A142" s="6"/>
      <c r="B142" s="6"/>
      <c r="C142" s="7"/>
      <c r="D142" s="7"/>
      <c r="E142" s="7" t="s">
        <v>98</v>
      </c>
      <c r="F142" s="7">
        <f>SUM(F119:F141)</f>
        <v>0</v>
      </c>
    </row>
    <row r="143" spans="1:6" x14ac:dyDescent="0.35">
      <c r="A143" s="6"/>
      <c r="B143" s="6"/>
      <c r="C143" s="7"/>
      <c r="D143" s="7"/>
      <c r="E143" s="16" t="s">
        <v>70</v>
      </c>
      <c r="F143" s="16">
        <f>F142/7.72</f>
        <v>0</v>
      </c>
    </row>
    <row r="144" spans="1:6" x14ac:dyDescent="0.35">
      <c r="A144" s="15"/>
      <c r="B144" s="15"/>
      <c r="C144" s="7"/>
      <c r="D144" s="7"/>
      <c r="E144" s="7"/>
      <c r="F144" s="7"/>
    </row>
    <row r="145" spans="1:6" x14ac:dyDescent="0.35">
      <c r="A145" s="15">
        <v>5</v>
      </c>
      <c r="B145" s="15" t="s">
        <v>139</v>
      </c>
      <c r="C145" s="16"/>
      <c r="D145" s="16"/>
      <c r="E145" s="16"/>
      <c r="F145" s="16"/>
    </row>
    <row r="146" spans="1:6" x14ac:dyDescent="0.35">
      <c r="A146" s="6"/>
      <c r="B146" s="6" t="s">
        <v>62</v>
      </c>
      <c r="C146" s="7"/>
      <c r="D146" s="7"/>
      <c r="E146" s="7"/>
      <c r="F146" s="7"/>
    </row>
    <row r="147" spans="1:6" x14ac:dyDescent="0.35">
      <c r="A147" s="6"/>
      <c r="B147" s="6" t="s">
        <v>63</v>
      </c>
      <c r="C147" s="7"/>
      <c r="D147" s="7" t="s">
        <v>64</v>
      </c>
      <c r="E147" s="7"/>
      <c r="F147" s="7">
        <f>C147*E147</f>
        <v>0</v>
      </c>
    </row>
    <row r="148" spans="1:6" x14ac:dyDescent="0.35">
      <c r="A148" s="6"/>
      <c r="B148" s="6" t="s">
        <v>71</v>
      </c>
      <c r="C148" s="7"/>
      <c r="D148" s="7" t="s">
        <v>64</v>
      </c>
      <c r="E148" s="7"/>
      <c r="F148" s="7">
        <f t="shared" ref="F148:F150" si="8">C148*E148</f>
        <v>0</v>
      </c>
    </row>
    <row r="149" spans="1:6" x14ac:dyDescent="0.35">
      <c r="A149" s="6"/>
      <c r="B149" s="6" t="s">
        <v>82</v>
      </c>
      <c r="C149" s="7"/>
      <c r="D149" s="7" t="s">
        <v>64</v>
      </c>
      <c r="E149" s="7"/>
      <c r="F149" s="7">
        <f t="shared" si="8"/>
        <v>0</v>
      </c>
    </row>
    <row r="150" spans="1:6" x14ac:dyDescent="0.35">
      <c r="A150" s="6"/>
      <c r="B150" s="6" t="s">
        <v>84</v>
      </c>
      <c r="C150" s="7"/>
      <c r="D150" s="7" t="s">
        <v>64</v>
      </c>
      <c r="E150" s="7"/>
      <c r="F150" s="7">
        <f t="shared" si="8"/>
        <v>0</v>
      </c>
    </row>
    <row r="151" spans="1:6" x14ac:dyDescent="0.35">
      <c r="A151" s="6"/>
      <c r="B151" s="6"/>
      <c r="C151" s="7"/>
      <c r="D151" s="7"/>
      <c r="E151" s="7"/>
      <c r="F151" s="7"/>
    </row>
    <row r="152" spans="1:6" x14ac:dyDescent="0.35">
      <c r="A152" s="17"/>
      <c r="B152" s="17" t="s">
        <v>73</v>
      </c>
      <c r="C152" s="7"/>
      <c r="D152" s="7"/>
      <c r="E152" s="7"/>
      <c r="F152" s="7"/>
    </row>
    <row r="153" spans="1:6" x14ac:dyDescent="0.35">
      <c r="A153" s="6"/>
      <c r="B153" s="6" t="s">
        <v>75</v>
      </c>
      <c r="C153" s="7"/>
      <c r="D153" s="7" t="s">
        <v>76</v>
      </c>
      <c r="E153" s="7"/>
      <c r="F153" s="7">
        <f t="shared" ref="F153:F156" si="9">C153*E153</f>
        <v>0</v>
      </c>
    </row>
    <row r="154" spans="1:6" x14ac:dyDescent="0.35">
      <c r="A154" s="6"/>
      <c r="B154" s="6" t="s">
        <v>77</v>
      </c>
      <c r="C154" s="7"/>
      <c r="D154" s="7" t="s">
        <v>16</v>
      </c>
      <c r="E154" s="7"/>
      <c r="F154" s="7">
        <f t="shared" si="9"/>
        <v>0</v>
      </c>
    </row>
    <row r="155" spans="1:6" x14ac:dyDescent="0.35">
      <c r="A155" s="6"/>
      <c r="B155" s="6" t="s">
        <v>85</v>
      </c>
      <c r="C155" s="7"/>
      <c r="D155" s="7" t="s">
        <v>16</v>
      </c>
      <c r="E155" s="7"/>
      <c r="F155" s="7">
        <f t="shared" si="9"/>
        <v>0</v>
      </c>
    </row>
    <row r="156" spans="1:6" x14ac:dyDescent="0.35">
      <c r="A156" s="6"/>
      <c r="B156" s="6" t="s">
        <v>86</v>
      </c>
      <c r="C156" s="7"/>
      <c r="D156" s="7" t="s">
        <v>26</v>
      </c>
      <c r="E156" s="18"/>
      <c r="F156" s="7">
        <f t="shared" si="9"/>
        <v>0</v>
      </c>
    </row>
    <row r="157" spans="1:6" x14ac:dyDescent="0.35">
      <c r="A157" s="6"/>
      <c r="B157" s="6" t="s">
        <v>90</v>
      </c>
      <c r="C157" s="7"/>
      <c r="D157" s="7" t="s">
        <v>28</v>
      </c>
      <c r="E157" s="7"/>
      <c r="F157" s="7">
        <f t="shared" ref="F157:F159" si="10">C157*E157</f>
        <v>0</v>
      </c>
    </row>
    <row r="158" spans="1:6" x14ac:dyDescent="0.35">
      <c r="A158" s="6"/>
      <c r="B158" s="6" t="s">
        <v>80</v>
      </c>
      <c r="C158" s="7"/>
      <c r="D158" s="7" t="s">
        <v>16</v>
      </c>
      <c r="E158" s="7"/>
      <c r="F158" s="7">
        <f t="shared" si="10"/>
        <v>0</v>
      </c>
    </row>
    <row r="159" spans="1:6" x14ac:dyDescent="0.35">
      <c r="A159" s="6"/>
      <c r="B159" s="6" t="s">
        <v>91</v>
      </c>
      <c r="C159" s="7"/>
      <c r="D159" s="7" t="s">
        <v>28</v>
      </c>
      <c r="E159" s="7"/>
      <c r="F159" s="7">
        <f t="shared" si="10"/>
        <v>0</v>
      </c>
    </row>
    <row r="160" spans="1:6" x14ac:dyDescent="0.35">
      <c r="A160" s="6"/>
      <c r="B160" s="6"/>
      <c r="C160" s="7"/>
      <c r="D160" s="7"/>
      <c r="E160" s="7"/>
      <c r="F160" s="7"/>
    </row>
    <row r="161" spans="1:6" x14ac:dyDescent="0.35">
      <c r="A161" s="17"/>
      <c r="B161" s="17" t="s">
        <v>92</v>
      </c>
      <c r="C161" s="7"/>
      <c r="D161" s="7"/>
      <c r="E161" s="7"/>
      <c r="F161" s="7"/>
    </row>
    <row r="162" spans="1:6" ht="29" x14ac:dyDescent="0.35">
      <c r="A162" s="6"/>
      <c r="B162" s="26" t="s">
        <v>93</v>
      </c>
      <c r="C162" s="7"/>
      <c r="D162" s="7" t="s">
        <v>94</v>
      </c>
      <c r="E162" s="7"/>
      <c r="F162" s="7">
        <f t="shared" ref="F162:F165" si="11">C162*E162</f>
        <v>0</v>
      </c>
    </row>
    <row r="163" spans="1:6" ht="29" x14ac:dyDescent="0.35">
      <c r="A163" s="6"/>
      <c r="B163" s="26" t="s">
        <v>95</v>
      </c>
      <c r="C163" s="7"/>
      <c r="D163" s="7" t="s">
        <v>96</v>
      </c>
      <c r="E163" s="7"/>
      <c r="F163" s="7">
        <f>(C163*E163)/2</f>
        <v>0</v>
      </c>
    </row>
    <row r="164" spans="1:6" x14ac:dyDescent="0.35">
      <c r="A164" s="6"/>
      <c r="B164" s="6" t="s">
        <v>72</v>
      </c>
      <c r="C164" s="7"/>
      <c r="D164" s="7" t="s">
        <v>26</v>
      </c>
      <c r="E164" s="7"/>
      <c r="F164" s="7">
        <f t="shared" si="11"/>
        <v>0</v>
      </c>
    </row>
    <row r="165" spans="1:6" x14ac:dyDescent="0.35">
      <c r="A165" s="6"/>
      <c r="B165" s="6" t="s">
        <v>97</v>
      </c>
      <c r="C165" s="7"/>
      <c r="D165" s="7" t="s">
        <v>26</v>
      </c>
      <c r="E165" s="7"/>
      <c r="F165" s="7">
        <f t="shared" si="11"/>
        <v>0</v>
      </c>
    </row>
    <row r="166" spans="1:6" x14ac:dyDescent="0.35">
      <c r="A166" s="6"/>
      <c r="B166" s="6"/>
      <c r="C166" s="7"/>
      <c r="D166" s="7"/>
      <c r="E166" s="7" t="s">
        <v>98</v>
      </c>
      <c r="F166" s="7">
        <f>SUM(F147:F165)</f>
        <v>0</v>
      </c>
    </row>
    <row r="167" spans="1:6" x14ac:dyDescent="0.35">
      <c r="A167" s="6"/>
      <c r="B167" s="6"/>
      <c r="C167" s="7"/>
      <c r="D167" s="7"/>
      <c r="E167" s="16" t="s">
        <v>70</v>
      </c>
      <c r="F167" s="16"/>
    </row>
    <row r="168" spans="1:6" x14ac:dyDescent="0.35">
      <c r="A168" s="6"/>
      <c r="B168" s="6"/>
      <c r="C168" s="7"/>
      <c r="D168" s="7"/>
      <c r="E168" s="16"/>
      <c r="F168" s="16"/>
    </row>
    <row r="169" spans="1:6" x14ac:dyDescent="0.35">
      <c r="A169" s="21">
        <v>6</v>
      </c>
      <c r="B169" s="21" t="s">
        <v>99</v>
      </c>
      <c r="C169" s="22"/>
      <c r="D169" s="22"/>
      <c r="E169" s="22"/>
      <c r="F169" s="22"/>
    </row>
    <row r="170" spans="1:6" x14ac:dyDescent="0.35">
      <c r="A170" s="6"/>
      <c r="B170" s="6" t="s">
        <v>62</v>
      </c>
      <c r="C170" s="7"/>
      <c r="D170" s="7"/>
      <c r="E170" s="7"/>
      <c r="F170" s="7"/>
    </row>
    <row r="171" spans="1:6" x14ac:dyDescent="0.35">
      <c r="A171" s="6"/>
      <c r="B171" s="6" t="s">
        <v>63</v>
      </c>
      <c r="C171" s="7"/>
      <c r="D171" s="7" t="s">
        <v>64</v>
      </c>
      <c r="E171" s="7"/>
      <c r="F171" s="7">
        <f>C171*E171</f>
        <v>0</v>
      </c>
    </row>
    <row r="172" spans="1:6" x14ac:dyDescent="0.35">
      <c r="A172" s="6"/>
      <c r="B172" s="6" t="s">
        <v>71</v>
      </c>
      <c r="C172" s="7"/>
      <c r="D172" s="7" t="s">
        <v>64</v>
      </c>
      <c r="E172" s="7"/>
      <c r="F172" s="7">
        <f t="shared" ref="F172:F175" si="12">C172*E172</f>
        <v>0</v>
      </c>
    </row>
    <row r="173" spans="1:6" x14ac:dyDescent="0.35">
      <c r="A173" s="6"/>
      <c r="B173" s="6" t="s">
        <v>82</v>
      </c>
      <c r="C173" s="7"/>
      <c r="D173" s="7" t="s">
        <v>64</v>
      </c>
      <c r="E173" s="7"/>
      <c r="F173" s="7">
        <f t="shared" si="12"/>
        <v>0</v>
      </c>
    </row>
    <row r="174" spans="1:6" x14ac:dyDescent="0.35">
      <c r="A174" s="6"/>
      <c r="B174" s="6" t="s">
        <v>100</v>
      </c>
      <c r="C174" s="7"/>
      <c r="D174" s="7" t="s">
        <v>64</v>
      </c>
      <c r="E174" s="7"/>
      <c r="F174" s="7">
        <f t="shared" si="12"/>
        <v>0</v>
      </c>
    </row>
    <row r="175" spans="1:6" x14ac:dyDescent="0.35">
      <c r="A175" s="6"/>
      <c r="B175" s="6" t="s">
        <v>84</v>
      </c>
      <c r="C175" s="7"/>
      <c r="D175" s="7" t="s">
        <v>64</v>
      </c>
      <c r="E175" s="7"/>
      <c r="F175" s="7">
        <f t="shared" si="12"/>
        <v>0</v>
      </c>
    </row>
    <row r="176" spans="1:6" x14ac:dyDescent="0.35">
      <c r="A176" s="6"/>
      <c r="B176" s="6"/>
      <c r="C176" s="7"/>
      <c r="D176" s="7"/>
      <c r="E176" s="7"/>
      <c r="F176" s="7"/>
    </row>
    <row r="177" spans="1:6" x14ac:dyDescent="0.35">
      <c r="A177" s="6"/>
      <c r="B177" s="17" t="s">
        <v>73</v>
      </c>
      <c r="C177" s="7"/>
      <c r="D177" s="7"/>
      <c r="E177" s="7"/>
      <c r="F177" s="7"/>
    </row>
    <row r="178" spans="1:6" x14ac:dyDescent="0.35">
      <c r="A178" s="6"/>
      <c r="B178" s="6" t="s">
        <v>75</v>
      </c>
      <c r="C178" s="7"/>
      <c r="D178" s="7" t="s">
        <v>76</v>
      </c>
      <c r="E178" s="7"/>
      <c r="F178" s="7">
        <f t="shared" ref="F178:F180" si="13">C178*E178</f>
        <v>0</v>
      </c>
    </row>
    <row r="179" spans="1:6" x14ac:dyDescent="0.35">
      <c r="A179" s="6"/>
      <c r="B179" s="6" t="s">
        <v>77</v>
      </c>
      <c r="C179" s="7"/>
      <c r="D179" s="7" t="s">
        <v>16</v>
      </c>
      <c r="E179" s="7"/>
      <c r="F179" s="7">
        <f t="shared" si="13"/>
        <v>0</v>
      </c>
    </row>
    <row r="180" spans="1:6" x14ac:dyDescent="0.35">
      <c r="A180" s="6"/>
      <c r="B180" s="6" t="s">
        <v>85</v>
      </c>
      <c r="C180" s="7"/>
      <c r="D180" s="7" t="s">
        <v>16</v>
      </c>
      <c r="E180" s="7"/>
      <c r="F180" s="7">
        <f t="shared" si="13"/>
        <v>0</v>
      </c>
    </row>
    <row r="181" spans="1:6" x14ac:dyDescent="0.35">
      <c r="A181" s="6"/>
      <c r="B181" s="6" t="s">
        <v>86</v>
      </c>
      <c r="C181" s="7"/>
      <c r="D181" s="7" t="s">
        <v>26</v>
      </c>
      <c r="E181" s="7"/>
      <c r="F181" s="7">
        <f>C181*E181</f>
        <v>0</v>
      </c>
    </row>
    <row r="182" spans="1:6" x14ac:dyDescent="0.35">
      <c r="A182" s="6"/>
      <c r="B182" s="6" t="s">
        <v>88</v>
      </c>
      <c r="C182" s="7"/>
      <c r="D182" s="7" t="s">
        <v>26</v>
      </c>
      <c r="E182" s="7"/>
      <c r="F182" s="7">
        <f t="shared" ref="F182:F186" si="14">C182*E182</f>
        <v>0</v>
      </c>
    </row>
    <row r="183" spans="1:6" x14ac:dyDescent="0.35">
      <c r="A183" s="6"/>
      <c r="B183" s="6" t="s">
        <v>89</v>
      </c>
      <c r="C183" s="7"/>
      <c r="D183" s="7" t="s">
        <v>30</v>
      </c>
      <c r="E183" s="7"/>
      <c r="F183" s="7">
        <f t="shared" si="14"/>
        <v>0</v>
      </c>
    </row>
    <row r="184" spans="1:6" x14ac:dyDescent="0.35">
      <c r="A184" s="6"/>
      <c r="B184" s="6" t="s">
        <v>90</v>
      </c>
      <c r="C184" s="7"/>
      <c r="D184" s="7" t="s">
        <v>28</v>
      </c>
      <c r="E184" s="7"/>
      <c r="F184" s="7">
        <f t="shared" si="14"/>
        <v>0</v>
      </c>
    </row>
    <row r="185" spans="1:6" x14ac:dyDescent="0.35">
      <c r="A185" s="6"/>
      <c r="B185" s="6" t="s">
        <v>80</v>
      </c>
      <c r="C185" s="7"/>
      <c r="D185" s="7" t="s">
        <v>16</v>
      </c>
      <c r="E185" s="7"/>
      <c r="F185" s="7">
        <f t="shared" si="14"/>
        <v>0</v>
      </c>
    </row>
    <row r="186" spans="1:6" x14ac:dyDescent="0.35">
      <c r="A186" s="6"/>
      <c r="B186" s="6" t="s">
        <v>101</v>
      </c>
      <c r="C186" s="7"/>
      <c r="D186" s="7" t="s">
        <v>28</v>
      </c>
      <c r="E186" s="7"/>
      <c r="F186" s="7">
        <f t="shared" si="14"/>
        <v>0</v>
      </c>
    </row>
    <row r="187" spans="1:6" x14ac:dyDescent="0.35">
      <c r="A187" s="6"/>
      <c r="B187" s="6"/>
      <c r="C187" s="7"/>
      <c r="D187" s="7"/>
      <c r="E187" s="7"/>
      <c r="F187" s="7"/>
    </row>
    <row r="188" spans="1:6" x14ac:dyDescent="0.35">
      <c r="A188" s="6"/>
      <c r="B188" s="17" t="s">
        <v>92</v>
      </c>
      <c r="C188" s="7"/>
      <c r="D188" s="7"/>
      <c r="E188" s="7"/>
      <c r="F188" s="7"/>
    </row>
    <row r="189" spans="1:6" ht="29" x14ac:dyDescent="0.35">
      <c r="A189" s="6"/>
      <c r="B189" s="26" t="s">
        <v>93</v>
      </c>
      <c r="C189" s="7"/>
      <c r="D189" s="7" t="s">
        <v>102</v>
      </c>
      <c r="E189" s="7"/>
      <c r="F189" s="7">
        <f t="shared" ref="F189:F193" si="15">C189*E189</f>
        <v>0</v>
      </c>
    </row>
    <row r="190" spans="1:6" ht="29" x14ac:dyDescent="0.35">
      <c r="A190" s="6"/>
      <c r="B190" s="26" t="s">
        <v>95</v>
      </c>
      <c r="C190" s="7"/>
      <c r="D190" s="7" t="s">
        <v>96</v>
      </c>
      <c r="E190" s="7"/>
      <c r="F190" s="7">
        <f t="shared" si="15"/>
        <v>0</v>
      </c>
    </row>
    <row r="191" spans="1:6" x14ac:dyDescent="0.35">
      <c r="A191" s="6"/>
      <c r="B191" s="6" t="s">
        <v>72</v>
      </c>
      <c r="C191" s="7"/>
      <c r="D191" s="7" t="s">
        <v>26</v>
      </c>
      <c r="E191" s="7"/>
      <c r="F191" s="7">
        <f t="shared" si="15"/>
        <v>0</v>
      </c>
    </row>
    <row r="192" spans="1:6" x14ac:dyDescent="0.35">
      <c r="A192" s="6"/>
      <c r="B192" s="6" t="s">
        <v>97</v>
      </c>
      <c r="C192" s="7"/>
      <c r="D192" s="7" t="s">
        <v>26</v>
      </c>
      <c r="E192" s="7"/>
      <c r="F192" s="7">
        <f t="shared" si="15"/>
        <v>0</v>
      </c>
    </row>
    <row r="193" spans="1:6" x14ac:dyDescent="0.35">
      <c r="A193" s="6"/>
      <c r="B193" s="6" t="s">
        <v>103</v>
      </c>
      <c r="C193" s="7"/>
      <c r="D193" s="7" t="s">
        <v>26</v>
      </c>
      <c r="E193" s="7"/>
      <c r="F193" s="7">
        <f t="shared" si="15"/>
        <v>0</v>
      </c>
    </row>
    <row r="194" spans="1:6" x14ac:dyDescent="0.35">
      <c r="A194" s="6"/>
      <c r="B194" s="6"/>
      <c r="C194" s="7"/>
      <c r="D194" s="7"/>
      <c r="E194" s="7" t="s">
        <v>54</v>
      </c>
      <c r="F194" s="7">
        <f>SUM(F171:F193)</f>
        <v>0</v>
      </c>
    </row>
    <row r="195" spans="1:6" x14ac:dyDescent="0.35">
      <c r="A195" s="6"/>
      <c r="B195" s="6"/>
      <c r="C195" s="7"/>
      <c r="D195" s="7"/>
      <c r="E195" s="16" t="s">
        <v>70</v>
      </c>
      <c r="F195" s="16">
        <f>F194/6.3</f>
        <v>0</v>
      </c>
    </row>
    <row r="196" spans="1:6" x14ac:dyDescent="0.35">
      <c r="A196" s="15">
        <v>7</v>
      </c>
      <c r="B196" s="15" t="s">
        <v>104</v>
      </c>
      <c r="C196" s="7"/>
      <c r="D196" s="7"/>
      <c r="E196" s="7"/>
      <c r="F196" s="7"/>
    </row>
    <row r="197" spans="1:6" x14ac:dyDescent="0.35">
      <c r="A197" s="6"/>
      <c r="B197" s="6" t="s">
        <v>62</v>
      </c>
      <c r="C197" s="7"/>
      <c r="D197" s="7"/>
      <c r="E197" s="7"/>
      <c r="F197" s="7"/>
    </row>
    <row r="198" spans="1:6" x14ac:dyDescent="0.35">
      <c r="A198" s="6"/>
      <c r="B198" s="6" t="s">
        <v>63</v>
      </c>
      <c r="C198" s="7"/>
      <c r="D198" s="7" t="s">
        <v>64</v>
      </c>
      <c r="E198" s="7"/>
      <c r="F198" s="7">
        <f>C198*E198</f>
        <v>0</v>
      </c>
    </row>
    <row r="199" spans="1:6" x14ac:dyDescent="0.35">
      <c r="A199" s="6"/>
      <c r="B199" s="6" t="s">
        <v>71</v>
      </c>
      <c r="C199" s="7"/>
      <c r="D199" s="7" t="s">
        <v>64</v>
      </c>
      <c r="E199" s="7"/>
      <c r="F199" s="7">
        <f t="shared" ref="F199:F200" si="16">C199*E199</f>
        <v>0</v>
      </c>
    </row>
    <row r="200" spans="1:6" x14ac:dyDescent="0.35">
      <c r="A200" s="6"/>
      <c r="B200" s="6" t="s">
        <v>65</v>
      </c>
      <c r="C200" s="7"/>
      <c r="D200" s="7" t="s">
        <v>64</v>
      </c>
      <c r="E200" s="7"/>
      <c r="F200" s="7">
        <f t="shared" si="16"/>
        <v>0</v>
      </c>
    </row>
    <row r="201" spans="1:6" x14ac:dyDescent="0.35">
      <c r="A201" s="6"/>
      <c r="B201" s="6"/>
      <c r="C201" s="7"/>
      <c r="D201" s="7"/>
      <c r="E201" s="7"/>
      <c r="F201" s="7"/>
    </row>
    <row r="202" spans="1:6" x14ac:dyDescent="0.35">
      <c r="A202" s="6"/>
      <c r="B202" s="17" t="s">
        <v>73</v>
      </c>
      <c r="C202" s="7"/>
      <c r="D202" s="7"/>
      <c r="E202" s="7"/>
      <c r="F202" s="7"/>
    </row>
    <row r="203" spans="1:6" x14ac:dyDescent="0.35">
      <c r="A203" s="6"/>
      <c r="B203" s="6" t="s">
        <v>75</v>
      </c>
      <c r="C203" s="18"/>
      <c r="D203" s="7" t="s">
        <v>76</v>
      </c>
      <c r="E203" s="7"/>
      <c r="F203" s="7">
        <f t="shared" ref="F203:F206" si="17">C203*E203</f>
        <v>0</v>
      </c>
    </row>
    <row r="204" spans="1:6" x14ac:dyDescent="0.35">
      <c r="A204" s="6"/>
      <c r="B204" s="6" t="s">
        <v>77</v>
      </c>
      <c r="C204" s="18"/>
      <c r="D204" s="7" t="s">
        <v>16</v>
      </c>
      <c r="E204" s="7"/>
      <c r="F204" s="7">
        <f t="shared" si="17"/>
        <v>0</v>
      </c>
    </row>
    <row r="205" spans="1:6" x14ac:dyDescent="0.35">
      <c r="A205" s="6"/>
      <c r="B205" s="6" t="s">
        <v>80</v>
      </c>
      <c r="C205" s="18"/>
      <c r="D205" s="7" t="s">
        <v>16</v>
      </c>
      <c r="E205" s="7"/>
      <c r="F205" s="7">
        <f t="shared" si="17"/>
        <v>0</v>
      </c>
    </row>
    <row r="206" spans="1:6" x14ac:dyDescent="0.35">
      <c r="A206" s="6"/>
      <c r="B206" s="6" t="s">
        <v>105</v>
      </c>
      <c r="C206" s="18"/>
      <c r="D206" s="7" t="s">
        <v>106</v>
      </c>
      <c r="E206" s="7"/>
      <c r="F206" s="7">
        <f t="shared" si="17"/>
        <v>0</v>
      </c>
    </row>
    <row r="207" spans="1:6" x14ac:dyDescent="0.35">
      <c r="A207" s="6"/>
      <c r="B207" s="6"/>
      <c r="C207" s="7"/>
      <c r="D207" s="7"/>
      <c r="E207" s="7"/>
      <c r="F207" s="7"/>
    </row>
    <row r="208" spans="1:6" x14ac:dyDescent="0.35">
      <c r="A208" s="6"/>
      <c r="B208" s="6" t="s">
        <v>107</v>
      </c>
      <c r="C208" s="7"/>
      <c r="D208" s="7"/>
      <c r="E208" s="7"/>
      <c r="F208" s="7"/>
    </row>
    <row r="209" spans="1:6" x14ac:dyDescent="0.35">
      <c r="A209" s="6"/>
      <c r="B209" s="6" t="s">
        <v>108</v>
      </c>
      <c r="C209" s="7"/>
      <c r="D209" s="7" t="s">
        <v>30</v>
      </c>
      <c r="E209" s="7"/>
      <c r="F209" s="7">
        <f t="shared" ref="F209:F210" si="18">C209*E209</f>
        <v>0</v>
      </c>
    </row>
    <row r="210" spans="1:6" x14ac:dyDescent="0.35">
      <c r="A210" s="6"/>
      <c r="B210" s="6" t="s">
        <v>109</v>
      </c>
      <c r="C210" s="7"/>
      <c r="D210" s="7" t="s">
        <v>30</v>
      </c>
      <c r="E210" s="7"/>
      <c r="F210" s="7">
        <f t="shared" si="18"/>
        <v>0</v>
      </c>
    </row>
    <row r="211" spans="1:6" x14ac:dyDescent="0.35">
      <c r="A211" s="6"/>
      <c r="B211" s="6"/>
      <c r="C211" s="7"/>
      <c r="D211" s="7"/>
      <c r="E211" s="7" t="s">
        <v>98</v>
      </c>
      <c r="F211" s="7">
        <f>SUM(F198:F210)</f>
        <v>0</v>
      </c>
    </row>
    <row r="212" spans="1:6" x14ac:dyDescent="0.35">
      <c r="A212" s="6"/>
      <c r="B212" s="6"/>
      <c r="C212" s="7"/>
      <c r="D212" s="7"/>
      <c r="E212" s="16" t="s">
        <v>81</v>
      </c>
      <c r="F212" s="16"/>
    </row>
    <row r="213" spans="1:6" x14ac:dyDescent="0.35">
      <c r="A213" s="15">
        <v>8</v>
      </c>
      <c r="B213" s="15" t="s">
        <v>110</v>
      </c>
      <c r="C213" s="7"/>
      <c r="D213" s="7"/>
      <c r="E213" s="7"/>
      <c r="F213" s="7"/>
    </row>
    <row r="214" spans="1:6" x14ac:dyDescent="0.35">
      <c r="A214" s="6"/>
      <c r="B214" s="6" t="s">
        <v>62</v>
      </c>
      <c r="C214" s="7"/>
      <c r="D214" s="7"/>
      <c r="E214" s="7"/>
      <c r="F214" s="7"/>
    </row>
    <row r="215" spans="1:6" x14ac:dyDescent="0.35">
      <c r="A215" s="6"/>
      <c r="B215" s="6" t="s">
        <v>111</v>
      </c>
      <c r="C215" s="7"/>
      <c r="D215" s="7" t="s">
        <v>64</v>
      </c>
      <c r="E215" s="7"/>
      <c r="F215" s="7"/>
    </row>
    <row r="216" spans="1:6" x14ac:dyDescent="0.35">
      <c r="A216" s="6"/>
      <c r="B216" s="6" t="s">
        <v>112</v>
      </c>
      <c r="C216" s="7"/>
      <c r="D216" s="7" t="s">
        <v>64</v>
      </c>
      <c r="E216" s="7"/>
      <c r="F216" s="7"/>
    </row>
    <row r="217" spans="1:6" x14ac:dyDescent="0.35">
      <c r="A217" s="6"/>
      <c r="B217" s="6" t="s">
        <v>113</v>
      </c>
      <c r="C217" s="7"/>
      <c r="D217" s="7" t="s">
        <v>64</v>
      </c>
      <c r="E217" s="7"/>
      <c r="F217" s="7"/>
    </row>
    <row r="218" spans="1:6" x14ac:dyDescent="0.35">
      <c r="A218" s="6"/>
      <c r="B218" s="6"/>
      <c r="C218" s="7"/>
      <c r="D218" s="7"/>
      <c r="E218" s="7"/>
      <c r="F218" s="7"/>
    </row>
    <row r="219" spans="1:6" x14ac:dyDescent="0.35">
      <c r="A219" s="6"/>
      <c r="B219" s="17" t="s">
        <v>73</v>
      </c>
      <c r="C219" s="7"/>
      <c r="D219" s="7"/>
      <c r="E219" s="7"/>
      <c r="F219" s="7"/>
    </row>
    <row r="220" spans="1:6" x14ac:dyDescent="0.35">
      <c r="A220" s="6"/>
      <c r="B220" s="6" t="s">
        <v>114</v>
      </c>
      <c r="C220" s="18"/>
      <c r="D220" s="7" t="s">
        <v>115</v>
      </c>
      <c r="E220" s="7"/>
      <c r="F220" s="7"/>
    </row>
    <row r="221" spans="1:6" x14ac:dyDescent="0.35">
      <c r="A221" s="6"/>
      <c r="B221" s="6" t="s">
        <v>116</v>
      </c>
      <c r="C221" s="18"/>
      <c r="D221" s="7" t="s">
        <v>115</v>
      </c>
      <c r="E221" s="7"/>
      <c r="F221" s="7"/>
    </row>
    <row r="222" spans="1:6" x14ac:dyDescent="0.35">
      <c r="A222" s="6"/>
      <c r="B222" s="6" t="s">
        <v>117</v>
      </c>
      <c r="C222" s="18"/>
      <c r="D222" s="7" t="s">
        <v>106</v>
      </c>
      <c r="E222" s="7"/>
      <c r="F222" s="7"/>
    </row>
    <row r="223" spans="1:6" x14ac:dyDescent="0.35">
      <c r="A223" s="6"/>
      <c r="B223" s="6" t="s">
        <v>118</v>
      </c>
      <c r="C223" s="18"/>
      <c r="D223" s="7" t="s">
        <v>26</v>
      </c>
      <c r="E223" s="7"/>
      <c r="F223" s="7"/>
    </row>
    <row r="224" spans="1:6" x14ac:dyDescent="0.35">
      <c r="A224" s="6"/>
      <c r="B224" s="6" t="s">
        <v>119</v>
      </c>
      <c r="C224" s="18"/>
      <c r="D224" s="7" t="s">
        <v>26</v>
      </c>
      <c r="E224" s="7"/>
      <c r="F224" s="7"/>
    </row>
    <row r="225" spans="1:6" x14ac:dyDescent="0.35">
      <c r="A225" s="6"/>
      <c r="B225" s="6" t="s">
        <v>120</v>
      </c>
      <c r="C225" s="18"/>
      <c r="D225" s="7" t="s">
        <v>76</v>
      </c>
      <c r="E225" s="7"/>
      <c r="F225" s="7"/>
    </row>
    <row r="226" spans="1:6" x14ac:dyDescent="0.35">
      <c r="A226" s="6"/>
      <c r="B226" s="6"/>
      <c r="C226" s="7"/>
      <c r="D226" s="7"/>
      <c r="E226" s="7" t="s">
        <v>98</v>
      </c>
      <c r="F226" s="7">
        <f>SUM(F215:F225)</f>
        <v>0</v>
      </c>
    </row>
    <row r="227" spans="1:6" x14ac:dyDescent="0.35">
      <c r="A227" s="6"/>
      <c r="B227" s="6"/>
      <c r="C227" s="7"/>
      <c r="D227" s="7"/>
      <c r="E227" s="16" t="s">
        <v>81</v>
      </c>
      <c r="F227" s="16"/>
    </row>
    <row r="228" spans="1:6" x14ac:dyDescent="0.35">
      <c r="A228" s="6"/>
      <c r="B228" s="6"/>
      <c r="C228" s="7"/>
      <c r="D228" s="7"/>
      <c r="E228" s="16"/>
      <c r="F228" s="16"/>
    </row>
    <row r="230" spans="1:6" x14ac:dyDescent="0.35">
      <c r="A230" s="29" t="s">
        <v>121</v>
      </c>
      <c r="B230" s="25"/>
      <c r="C230" s="25"/>
      <c r="D230" s="25"/>
      <c r="E230" s="25"/>
      <c r="F230" s="25"/>
    </row>
    <row r="231" spans="1:6" x14ac:dyDescent="0.35">
      <c r="A231" s="24"/>
    </row>
    <row r="232" spans="1:6" x14ac:dyDescent="0.35">
      <c r="A232" t="s">
        <v>122</v>
      </c>
    </row>
    <row r="234" spans="1:6" x14ac:dyDescent="0.35">
      <c r="A234" s="5" t="s">
        <v>2</v>
      </c>
      <c r="B234" s="5" t="s">
        <v>3</v>
      </c>
      <c r="C234" s="5" t="s">
        <v>4</v>
      </c>
      <c r="D234" s="5" t="s">
        <v>5</v>
      </c>
      <c r="E234" s="5" t="s">
        <v>6</v>
      </c>
      <c r="F234" s="5" t="s">
        <v>7</v>
      </c>
    </row>
    <row r="235" spans="1:6" x14ac:dyDescent="0.35">
      <c r="A235" s="6"/>
      <c r="B235" s="6"/>
      <c r="C235" s="6"/>
      <c r="D235" s="6"/>
      <c r="E235" s="6"/>
      <c r="F235" s="6"/>
    </row>
    <row r="236" spans="1:6" x14ac:dyDescent="0.35">
      <c r="A236" s="7">
        <v>1</v>
      </c>
      <c r="B236" s="1" t="s">
        <v>8</v>
      </c>
      <c r="C236" s="2"/>
      <c r="D236" s="2"/>
      <c r="E236" s="6"/>
      <c r="F236" s="6"/>
    </row>
    <row r="237" spans="1:6" x14ac:dyDescent="0.35">
      <c r="A237" s="7"/>
      <c r="B237" s="1" t="s">
        <v>9</v>
      </c>
      <c r="C237" s="3">
        <v>1</v>
      </c>
      <c r="D237" s="4" t="s">
        <v>10</v>
      </c>
      <c r="E237" s="7"/>
      <c r="F237" s="7">
        <f>C237*E237</f>
        <v>0</v>
      </c>
    </row>
    <row r="238" spans="1:6" x14ac:dyDescent="0.35">
      <c r="A238" s="7"/>
      <c r="B238" s="1" t="s">
        <v>11</v>
      </c>
      <c r="C238" s="3">
        <v>1</v>
      </c>
      <c r="D238" s="4" t="s">
        <v>10</v>
      </c>
      <c r="E238" s="7"/>
      <c r="F238" s="7">
        <f t="shared" ref="F238:F241" si="19">C238*E238</f>
        <v>0</v>
      </c>
    </row>
    <row r="239" spans="1:6" x14ac:dyDescent="0.35">
      <c r="A239" s="7"/>
      <c r="B239" s="1" t="s">
        <v>12</v>
      </c>
      <c r="C239" s="3">
        <v>1</v>
      </c>
      <c r="D239" s="4" t="s">
        <v>10</v>
      </c>
      <c r="E239" s="7"/>
      <c r="F239" s="7">
        <f t="shared" si="19"/>
        <v>0</v>
      </c>
    </row>
    <row r="240" spans="1:6" x14ac:dyDescent="0.35">
      <c r="A240" s="7"/>
      <c r="B240" s="1" t="s">
        <v>13</v>
      </c>
      <c r="C240" s="3">
        <v>1</v>
      </c>
      <c r="D240" s="4" t="s">
        <v>10</v>
      </c>
      <c r="E240" s="7"/>
      <c r="F240" s="7">
        <f t="shared" si="19"/>
        <v>0</v>
      </c>
    </row>
    <row r="241" spans="1:6" x14ac:dyDescent="0.35">
      <c r="A241" s="7"/>
      <c r="B241" s="6"/>
      <c r="C241" s="7"/>
      <c r="D241" s="7"/>
      <c r="E241" s="7"/>
      <c r="F241" s="7">
        <f t="shared" si="19"/>
        <v>0</v>
      </c>
    </row>
    <row r="242" spans="1:6" x14ac:dyDescent="0.35">
      <c r="A242" s="32">
        <v>2</v>
      </c>
      <c r="B242" s="6" t="s">
        <v>14</v>
      </c>
      <c r="C242" s="6"/>
      <c r="D242" s="6"/>
      <c r="E242" s="6"/>
      <c r="F242" s="28"/>
    </row>
    <row r="243" spans="1:6" x14ac:dyDescent="0.35">
      <c r="A243" s="32"/>
      <c r="B243" s="6"/>
      <c r="C243" s="6"/>
      <c r="D243" s="6"/>
      <c r="E243" s="6"/>
      <c r="F243" s="28"/>
    </row>
    <row r="244" spans="1:6" x14ac:dyDescent="0.35">
      <c r="A244" s="32"/>
      <c r="B244" s="6"/>
      <c r="C244" s="6"/>
      <c r="D244" s="6"/>
      <c r="E244" s="6"/>
      <c r="F244" s="28"/>
    </row>
    <row r="245" spans="1:6" x14ac:dyDescent="0.35">
      <c r="A245" s="32"/>
      <c r="B245" s="6"/>
      <c r="C245" s="6"/>
      <c r="D245" s="6"/>
      <c r="E245" s="6"/>
      <c r="F245" s="28"/>
    </row>
    <row r="246" spans="1:6" x14ac:dyDescent="0.35">
      <c r="A246" s="32">
        <v>3</v>
      </c>
      <c r="B246" s="6" t="s">
        <v>20</v>
      </c>
      <c r="C246" s="6"/>
      <c r="D246" s="6"/>
      <c r="E246" s="6"/>
      <c r="F246" s="28"/>
    </row>
    <row r="247" spans="1:6" x14ac:dyDescent="0.35">
      <c r="A247" s="32"/>
      <c r="B247" s="6"/>
      <c r="C247" s="6"/>
      <c r="D247" s="6"/>
      <c r="E247" s="6"/>
      <c r="F247" s="28"/>
    </row>
    <row r="248" spans="1:6" x14ac:dyDescent="0.35">
      <c r="A248" s="32"/>
      <c r="B248" s="6"/>
      <c r="C248" s="6"/>
      <c r="D248" s="6"/>
      <c r="E248" s="6"/>
      <c r="F248" s="28"/>
    </row>
    <row r="249" spans="1:6" x14ac:dyDescent="0.35">
      <c r="A249" s="32"/>
      <c r="B249" s="6"/>
      <c r="C249" s="6"/>
      <c r="D249" s="6"/>
      <c r="E249" s="6"/>
      <c r="F249" s="28"/>
    </row>
    <row r="250" spans="1:6" x14ac:dyDescent="0.35">
      <c r="A250" s="32">
        <v>4</v>
      </c>
      <c r="B250" s="6" t="s">
        <v>140</v>
      </c>
      <c r="C250" s="6"/>
      <c r="D250" s="6"/>
      <c r="E250" s="6"/>
      <c r="F250" s="28"/>
    </row>
    <row r="251" spans="1:6" x14ac:dyDescent="0.35">
      <c r="A251" s="32"/>
      <c r="B251" s="6"/>
      <c r="C251" s="6"/>
      <c r="D251" s="6"/>
      <c r="E251" s="6"/>
      <c r="F251" s="28"/>
    </row>
    <row r="252" spans="1:6" x14ac:dyDescent="0.35">
      <c r="A252" s="32"/>
      <c r="B252" s="6"/>
      <c r="C252" s="6"/>
      <c r="D252" s="6"/>
      <c r="E252" s="6"/>
      <c r="F252" s="28"/>
    </row>
    <row r="253" spans="1:6" x14ac:dyDescent="0.35">
      <c r="A253" s="32"/>
      <c r="B253" s="6"/>
      <c r="C253" s="6"/>
      <c r="D253" s="6"/>
      <c r="E253" s="6"/>
      <c r="F253" s="28"/>
    </row>
    <row r="254" spans="1:6" x14ac:dyDescent="0.35">
      <c r="A254" s="32"/>
      <c r="B254" s="6"/>
      <c r="C254" s="6"/>
      <c r="D254" s="6"/>
      <c r="E254" s="6"/>
      <c r="F254" s="28"/>
    </row>
    <row r="255" spans="1:6" x14ac:dyDescent="0.35">
      <c r="A255" s="32">
        <v>5</v>
      </c>
      <c r="B255" s="6" t="s">
        <v>141</v>
      </c>
      <c r="C255" s="6"/>
      <c r="D255" s="6"/>
      <c r="E255" s="6"/>
      <c r="F255" s="28"/>
    </row>
    <row r="256" spans="1:6" x14ac:dyDescent="0.35">
      <c r="A256" s="32"/>
      <c r="B256" s="6"/>
      <c r="C256" s="6"/>
      <c r="D256" s="6"/>
      <c r="E256" s="6"/>
      <c r="F256" s="28"/>
    </row>
    <row r="257" spans="1:6" x14ac:dyDescent="0.35">
      <c r="A257" s="32"/>
      <c r="B257" s="6"/>
      <c r="C257" s="6"/>
      <c r="D257" s="6"/>
      <c r="E257" s="6"/>
      <c r="F257" s="28"/>
    </row>
    <row r="258" spans="1:6" x14ac:dyDescent="0.35">
      <c r="A258" s="32"/>
      <c r="B258" s="6"/>
      <c r="C258" s="6"/>
      <c r="D258" s="6"/>
      <c r="E258" s="6"/>
      <c r="F258" s="28"/>
    </row>
    <row r="259" spans="1:6" ht="29" x14ac:dyDescent="0.35">
      <c r="A259" s="32">
        <v>6</v>
      </c>
      <c r="B259" s="26" t="s">
        <v>144</v>
      </c>
      <c r="C259" s="6"/>
      <c r="D259" s="6"/>
      <c r="E259" s="6"/>
      <c r="F259" s="28"/>
    </row>
    <row r="260" spans="1:6" x14ac:dyDescent="0.35">
      <c r="A260" s="32"/>
      <c r="B260" s="17" t="s">
        <v>142</v>
      </c>
      <c r="C260" s="6"/>
      <c r="D260" s="6"/>
      <c r="E260" s="6"/>
      <c r="F260" s="28"/>
    </row>
    <row r="261" spans="1:6" x14ac:dyDescent="0.35">
      <c r="A261" s="32"/>
      <c r="B261" s="17" t="s">
        <v>143</v>
      </c>
      <c r="C261" s="6"/>
      <c r="D261" s="6"/>
      <c r="E261" s="6"/>
      <c r="F261" s="28"/>
    </row>
    <row r="262" spans="1:6" x14ac:dyDescent="0.35">
      <c r="A262" s="32"/>
      <c r="B262" s="6"/>
      <c r="C262" s="6"/>
      <c r="D262" s="6"/>
      <c r="E262" s="6"/>
      <c r="F262" s="28"/>
    </row>
    <row r="263" spans="1:6" ht="29" x14ac:dyDescent="0.35">
      <c r="A263" s="43">
        <v>7</v>
      </c>
      <c r="B263" s="26" t="s">
        <v>145</v>
      </c>
      <c r="C263" s="6"/>
      <c r="D263" s="6"/>
      <c r="E263" s="6"/>
      <c r="F263" s="28"/>
    </row>
    <row r="264" spans="1:6" x14ac:dyDescent="0.35">
      <c r="A264" s="32"/>
      <c r="B264" s="6"/>
      <c r="C264" s="6"/>
      <c r="D264" s="6"/>
      <c r="E264" s="6"/>
      <c r="F264" s="28"/>
    </row>
    <row r="265" spans="1:6" x14ac:dyDescent="0.35">
      <c r="A265" s="32"/>
      <c r="B265" s="6"/>
      <c r="C265" s="6"/>
      <c r="D265" s="6"/>
      <c r="E265" s="6"/>
      <c r="F265" s="28"/>
    </row>
    <row r="266" spans="1:6" x14ac:dyDescent="0.35">
      <c r="A266" s="32"/>
      <c r="B266" s="6"/>
      <c r="C266" s="6"/>
      <c r="D266" s="6"/>
      <c r="E266" s="6"/>
      <c r="F266" s="28"/>
    </row>
    <row r="267" spans="1:6" ht="43.5" x14ac:dyDescent="0.35">
      <c r="A267" s="43">
        <v>8</v>
      </c>
      <c r="B267" s="26" t="s">
        <v>146</v>
      </c>
      <c r="C267" s="6"/>
      <c r="D267" s="6"/>
      <c r="E267" s="6"/>
      <c r="F267" s="28"/>
    </row>
    <row r="268" spans="1:6" x14ac:dyDescent="0.35">
      <c r="A268" s="32"/>
      <c r="B268" s="10" t="s">
        <v>149</v>
      </c>
      <c r="C268" s="6"/>
      <c r="D268" s="6"/>
      <c r="E268" s="6"/>
      <c r="F268" s="28">
        <f>SUM(F235:F267)</f>
        <v>0</v>
      </c>
    </row>
    <row r="269" spans="1:6" x14ac:dyDescent="0.35">
      <c r="A269" s="32"/>
      <c r="B269" s="6"/>
      <c r="C269" s="6"/>
      <c r="D269" s="6"/>
      <c r="E269" s="6"/>
      <c r="F269" s="28"/>
    </row>
    <row r="270" spans="1:6" x14ac:dyDescent="0.35">
      <c r="A270" s="32">
        <v>9</v>
      </c>
      <c r="B270" s="6" t="s">
        <v>147</v>
      </c>
      <c r="C270" s="6"/>
      <c r="D270" s="6"/>
      <c r="E270" s="6"/>
      <c r="F270" s="28"/>
    </row>
    <row r="271" spans="1:6" x14ac:dyDescent="0.35">
      <c r="A271" s="32"/>
      <c r="B271" s="6"/>
      <c r="C271" s="6"/>
      <c r="D271" s="6"/>
      <c r="E271" s="6"/>
      <c r="F271" s="28"/>
    </row>
    <row r="272" spans="1:6" x14ac:dyDescent="0.35">
      <c r="A272" s="32">
        <v>10</v>
      </c>
      <c r="B272" s="6" t="s">
        <v>148</v>
      </c>
      <c r="C272" s="6"/>
      <c r="D272" s="6"/>
      <c r="E272" s="6"/>
      <c r="F272" s="28"/>
    </row>
    <row r="273" spans="1:6" x14ac:dyDescent="0.35">
      <c r="A273" s="32"/>
      <c r="B273" s="6"/>
      <c r="C273" s="6"/>
      <c r="D273" s="6"/>
      <c r="E273" s="6"/>
      <c r="F273" s="28"/>
    </row>
    <row r="274" spans="1:6" x14ac:dyDescent="0.35">
      <c r="A274" s="32"/>
      <c r="B274" s="10" t="s">
        <v>54</v>
      </c>
      <c r="C274" s="6"/>
      <c r="D274" s="6"/>
      <c r="E274" s="6"/>
      <c r="F274" s="28">
        <f>SUM(F268:F273)</f>
        <v>0</v>
      </c>
    </row>
  </sheetData>
  <mergeCells count="2">
    <mergeCell ref="A2:F2"/>
    <mergeCell ref="B73:E7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1F5DB-4906-4737-8ADE-A841AFD13397}">
  <dimension ref="A1:F49"/>
  <sheetViews>
    <sheetView tabSelected="1" workbookViewId="0">
      <selection activeCell="I47" sqref="I47"/>
    </sheetView>
  </sheetViews>
  <sheetFormatPr defaultRowHeight="14.5" x14ac:dyDescent="0.35"/>
  <cols>
    <col min="2" max="2" width="42.26953125" customWidth="1"/>
    <col min="4" max="4" width="6.54296875" customWidth="1"/>
    <col min="5" max="5" width="13.54296875" customWidth="1"/>
    <col min="6" max="6" width="16.6328125" customWidth="1"/>
  </cols>
  <sheetData>
    <row r="1" spans="1:6" ht="28.5" customHeight="1" x14ac:dyDescent="0.45">
      <c r="A1" s="56" t="s">
        <v>151</v>
      </c>
      <c r="B1" s="56"/>
      <c r="C1" s="56"/>
      <c r="D1" s="56"/>
      <c r="E1" s="56"/>
      <c r="F1" s="56"/>
    </row>
    <row r="4" spans="1:6" x14ac:dyDescent="0.35">
      <c r="A4" s="30" t="s">
        <v>2</v>
      </c>
      <c r="B4" s="30" t="s">
        <v>3</v>
      </c>
      <c r="C4" s="30" t="s">
        <v>4</v>
      </c>
      <c r="D4" s="30" t="s">
        <v>5</v>
      </c>
      <c r="E4" s="30" t="s">
        <v>6</v>
      </c>
      <c r="F4" s="30" t="s">
        <v>7</v>
      </c>
    </row>
    <row r="5" spans="1:6" x14ac:dyDescent="0.35">
      <c r="A5" s="6"/>
      <c r="B5" s="6"/>
      <c r="C5" s="6"/>
      <c r="D5" s="6"/>
      <c r="E5" s="6"/>
      <c r="F5" s="6"/>
    </row>
    <row r="6" spans="1:6" x14ac:dyDescent="0.35">
      <c r="A6" s="16">
        <v>1</v>
      </c>
      <c r="B6" s="44" t="s">
        <v>8</v>
      </c>
      <c r="C6" s="2"/>
      <c r="D6" s="2"/>
      <c r="E6" s="6"/>
      <c r="F6" s="6"/>
    </row>
    <row r="7" spans="1:6" x14ac:dyDescent="0.35">
      <c r="A7" s="7"/>
      <c r="B7" s="1" t="s">
        <v>155</v>
      </c>
      <c r="C7" s="3">
        <v>1</v>
      </c>
      <c r="D7" s="4" t="s">
        <v>10</v>
      </c>
      <c r="E7" s="7"/>
      <c r="F7" s="7">
        <f>C7*E7</f>
        <v>0</v>
      </c>
    </row>
    <row r="8" spans="1:6" x14ac:dyDescent="0.35">
      <c r="A8" s="7"/>
      <c r="B8" s="6" t="s">
        <v>154</v>
      </c>
      <c r="C8" s="7">
        <v>1</v>
      </c>
      <c r="D8" s="7" t="s">
        <v>10</v>
      </c>
      <c r="E8" s="7"/>
      <c r="F8" s="7">
        <f t="shared" ref="F8" si="0">C8*E8</f>
        <v>0</v>
      </c>
    </row>
    <row r="9" spans="1:6" x14ac:dyDescent="0.35">
      <c r="A9" s="7"/>
      <c r="B9" s="6"/>
      <c r="C9" s="7"/>
      <c r="D9" s="7"/>
      <c r="E9" s="7"/>
      <c r="F9" s="7"/>
    </row>
    <row r="10" spans="1:6" x14ac:dyDescent="0.35">
      <c r="A10" s="16">
        <v>2</v>
      </c>
      <c r="B10" s="15" t="s">
        <v>153</v>
      </c>
      <c r="C10" s="7"/>
      <c r="D10" s="7"/>
      <c r="E10" s="7"/>
      <c r="F10" s="7"/>
    </row>
    <row r="11" spans="1:6" x14ac:dyDescent="0.35">
      <c r="A11" s="7"/>
      <c r="B11" s="6" t="s">
        <v>152</v>
      </c>
      <c r="C11" s="7">
        <v>1</v>
      </c>
      <c r="D11" s="7" t="s">
        <v>10</v>
      </c>
      <c r="E11" s="7"/>
      <c r="F11" s="7">
        <f>C11*E11</f>
        <v>0</v>
      </c>
    </row>
    <row r="12" spans="1:6" ht="29" x14ac:dyDescent="0.35">
      <c r="A12" s="7"/>
      <c r="B12" s="11" t="s">
        <v>156</v>
      </c>
      <c r="C12" s="7">
        <v>30.4</v>
      </c>
      <c r="D12" s="7" t="s">
        <v>16</v>
      </c>
      <c r="E12" s="7"/>
      <c r="F12" s="7">
        <f t="shared" ref="F12:F16" si="1">C12*E12</f>
        <v>0</v>
      </c>
    </row>
    <row r="13" spans="1:6" ht="43.5" x14ac:dyDescent="0.35">
      <c r="A13" s="7"/>
      <c r="B13" s="11" t="s">
        <v>159</v>
      </c>
      <c r="C13" s="7">
        <v>6.6</v>
      </c>
      <c r="D13" s="7" t="s">
        <v>16</v>
      </c>
      <c r="E13" s="7"/>
      <c r="F13" s="7">
        <f t="shared" si="1"/>
        <v>0</v>
      </c>
    </row>
    <row r="14" spans="1:6" x14ac:dyDescent="0.35">
      <c r="A14" s="7"/>
      <c r="B14" s="6" t="s">
        <v>157</v>
      </c>
      <c r="C14" s="7">
        <v>38</v>
      </c>
      <c r="D14" s="7" t="s">
        <v>22</v>
      </c>
      <c r="E14" s="7"/>
      <c r="F14" s="7">
        <f t="shared" si="1"/>
        <v>0</v>
      </c>
    </row>
    <row r="15" spans="1:6" x14ac:dyDescent="0.35">
      <c r="A15" s="7"/>
      <c r="B15" s="6" t="s">
        <v>160</v>
      </c>
      <c r="C15" s="7">
        <v>38</v>
      </c>
      <c r="D15" s="7" t="s">
        <v>22</v>
      </c>
      <c r="E15" s="7"/>
      <c r="F15" s="7">
        <f t="shared" si="1"/>
        <v>0</v>
      </c>
    </row>
    <row r="16" spans="1:6" ht="43.5" x14ac:dyDescent="0.35">
      <c r="A16" s="7"/>
      <c r="B16" s="11" t="s">
        <v>158</v>
      </c>
      <c r="C16" s="7">
        <v>15</v>
      </c>
      <c r="D16" s="7" t="s">
        <v>161</v>
      </c>
      <c r="E16" s="7"/>
      <c r="F16" s="7">
        <f t="shared" si="1"/>
        <v>0</v>
      </c>
    </row>
    <row r="17" spans="1:6" x14ac:dyDescent="0.35">
      <c r="A17" s="7"/>
      <c r="B17" s="6"/>
      <c r="C17" s="7"/>
      <c r="D17" s="7"/>
      <c r="E17" s="7"/>
      <c r="F17" s="7"/>
    </row>
    <row r="18" spans="1:6" x14ac:dyDescent="0.35">
      <c r="A18" s="16">
        <v>3</v>
      </c>
      <c r="B18" s="15" t="s">
        <v>162</v>
      </c>
      <c r="C18" s="7"/>
      <c r="D18" s="7"/>
      <c r="E18" s="7"/>
      <c r="F18" s="7"/>
    </row>
    <row r="19" spans="1:6" ht="29" x14ac:dyDescent="0.35">
      <c r="A19" s="7"/>
      <c r="B19" s="11" t="s">
        <v>163</v>
      </c>
      <c r="C19" s="7">
        <v>48.5</v>
      </c>
      <c r="D19" s="7" t="s">
        <v>22</v>
      </c>
      <c r="E19" s="7"/>
      <c r="F19" s="7">
        <f>C19*E19</f>
        <v>0</v>
      </c>
    </row>
    <row r="20" spans="1:6" ht="43.5" x14ac:dyDescent="0.35">
      <c r="A20" s="7"/>
      <c r="B20" s="11" t="s">
        <v>164</v>
      </c>
      <c r="C20" s="7">
        <v>1.7</v>
      </c>
      <c r="D20" s="7" t="s">
        <v>16</v>
      </c>
      <c r="E20" s="7"/>
      <c r="F20" s="7">
        <f>C20*E20</f>
        <v>0</v>
      </c>
    </row>
    <row r="21" spans="1:6" x14ac:dyDescent="0.35">
      <c r="A21" s="7"/>
      <c r="B21" s="6" t="s">
        <v>165</v>
      </c>
      <c r="C21" s="7">
        <v>97</v>
      </c>
      <c r="D21" s="7" t="s">
        <v>22</v>
      </c>
      <c r="E21" s="7"/>
      <c r="F21" s="7">
        <f t="shared" ref="F21:F22" si="2">C21*E21</f>
        <v>0</v>
      </c>
    </row>
    <row r="22" spans="1:6" ht="29" x14ac:dyDescent="0.35">
      <c r="A22" s="7"/>
      <c r="B22" s="11" t="s">
        <v>166</v>
      </c>
      <c r="C22" s="7">
        <v>2</v>
      </c>
      <c r="D22" s="7" t="s">
        <v>96</v>
      </c>
      <c r="E22" s="7"/>
      <c r="F22" s="7">
        <f t="shared" si="2"/>
        <v>0</v>
      </c>
    </row>
    <row r="23" spans="1:6" x14ac:dyDescent="0.35">
      <c r="A23" s="7"/>
      <c r="B23" s="6"/>
      <c r="C23" s="7"/>
      <c r="D23" s="7"/>
      <c r="E23" s="7"/>
      <c r="F23" s="7"/>
    </row>
    <row r="24" spans="1:6" x14ac:dyDescent="0.35">
      <c r="A24" s="7">
        <v>4</v>
      </c>
      <c r="B24" s="6" t="s">
        <v>141</v>
      </c>
      <c r="C24" s="7"/>
      <c r="D24" s="7"/>
      <c r="E24" s="7"/>
      <c r="F24" s="7"/>
    </row>
    <row r="25" spans="1:6" ht="72.5" x14ac:dyDescent="0.35">
      <c r="A25" s="7"/>
      <c r="B25" s="11" t="s">
        <v>169</v>
      </c>
      <c r="C25" s="7">
        <v>19</v>
      </c>
      <c r="D25" s="7" t="s">
        <v>22</v>
      </c>
      <c r="E25" s="7"/>
      <c r="F25" s="7">
        <f>C25*E25</f>
        <v>0</v>
      </c>
    </row>
    <row r="26" spans="1:6" x14ac:dyDescent="0.35">
      <c r="A26" s="7"/>
      <c r="B26" s="6" t="s">
        <v>167</v>
      </c>
      <c r="C26" s="7"/>
      <c r="D26" s="7"/>
      <c r="E26" s="7"/>
      <c r="F26" s="7"/>
    </row>
    <row r="27" spans="1:6" x14ac:dyDescent="0.35">
      <c r="A27" s="7"/>
      <c r="B27" s="6"/>
      <c r="C27" s="7"/>
      <c r="D27" s="7"/>
      <c r="E27" s="7"/>
      <c r="F27" s="7"/>
    </row>
    <row r="28" spans="1:6" x14ac:dyDescent="0.35">
      <c r="A28" s="16">
        <v>5</v>
      </c>
      <c r="B28" s="15" t="s">
        <v>168</v>
      </c>
      <c r="C28" s="7"/>
      <c r="D28" s="7"/>
      <c r="E28" s="7"/>
      <c r="F28" s="7"/>
    </row>
    <row r="29" spans="1:6" ht="58" x14ac:dyDescent="0.35">
      <c r="A29" s="7"/>
      <c r="B29" s="11" t="s">
        <v>170</v>
      </c>
      <c r="C29" s="7">
        <v>6</v>
      </c>
      <c r="D29" s="7" t="s">
        <v>43</v>
      </c>
      <c r="E29" s="7"/>
      <c r="F29" s="7">
        <f>C29*E29</f>
        <v>0</v>
      </c>
    </row>
    <row r="30" spans="1:6" ht="43.5" x14ac:dyDescent="0.35">
      <c r="A30" s="7"/>
      <c r="B30" s="11" t="s">
        <v>171</v>
      </c>
      <c r="C30" s="7">
        <v>1</v>
      </c>
      <c r="D30" s="7" t="s">
        <v>10</v>
      </c>
      <c r="E30" s="7"/>
      <c r="F30" s="7">
        <f t="shared" ref="F30:F34" si="3">C30*E30</f>
        <v>0</v>
      </c>
    </row>
    <row r="31" spans="1:6" ht="42" customHeight="1" x14ac:dyDescent="0.35">
      <c r="A31" s="7"/>
      <c r="B31" s="11" t="s">
        <v>172</v>
      </c>
      <c r="C31" s="7">
        <v>97</v>
      </c>
      <c r="D31" s="7" t="s">
        <v>22</v>
      </c>
      <c r="E31" s="7"/>
      <c r="F31" s="7">
        <f t="shared" si="3"/>
        <v>0</v>
      </c>
    </row>
    <row r="32" spans="1:6" ht="29" x14ac:dyDescent="0.35">
      <c r="A32" s="7"/>
      <c r="B32" s="11" t="s">
        <v>173</v>
      </c>
      <c r="C32" s="7">
        <v>6</v>
      </c>
      <c r="D32" s="7" t="s">
        <v>96</v>
      </c>
      <c r="E32" s="7"/>
      <c r="F32" s="7">
        <f t="shared" si="3"/>
        <v>0</v>
      </c>
    </row>
    <row r="33" spans="1:6" ht="29" x14ac:dyDescent="0.35">
      <c r="A33" s="7"/>
      <c r="B33" s="11" t="s">
        <v>174</v>
      </c>
      <c r="C33" s="7">
        <v>1</v>
      </c>
      <c r="D33" s="7" t="s">
        <v>10</v>
      </c>
      <c r="E33" s="7"/>
      <c r="F33" s="7">
        <f t="shared" si="3"/>
        <v>0</v>
      </c>
    </row>
    <row r="34" spans="1:6" ht="29" x14ac:dyDescent="0.35">
      <c r="A34" s="7"/>
      <c r="B34" s="11" t="s">
        <v>175</v>
      </c>
      <c r="C34" s="7">
        <v>6</v>
      </c>
      <c r="D34" s="7" t="s">
        <v>43</v>
      </c>
      <c r="E34" s="7"/>
      <c r="F34" s="7">
        <f t="shared" si="3"/>
        <v>0</v>
      </c>
    </row>
    <row r="35" spans="1:6" x14ac:dyDescent="0.35">
      <c r="A35" s="7"/>
      <c r="B35" s="6"/>
      <c r="C35" s="7"/>
      <c r="D35" s="7"/>
      <c r="E35" s="7"/>
      <c r="F35" s="7"/>
    </row>
    <row r="36" spans="1:6" x14ac:dyDescent="0.35">
      <c r="A36" s="16">
        <v>4</v>
      </c>
      <c r="B36" s="15" t="s">
        <v>176</v>
      </c>
      <c r="C36" s="7"/>
      <c r="D36" s="7"/>
      <c r="E36" s="7"/>
      <c r="F36" s="7"/>
    </row>
    <row r="37" spans="1:6" ht="29" x14ac:dyDescent="0.35">
      <c r="A37" s="7"/>
      <c r="B37" s="11" t="s">
        <v>177</v>
      </c>
      <c r="C37" s="7">
        <v>1</v>
      </c>
      <c r="D37" s="7" t="s">
        <v>10</v>
      </c>
      <c r="E37" s="7"/>
      <c r="F37" s="7">
        <f>C37*E37</f>
        <v>0</v>
      </c>
    </row>
    <row r="38" spans="1:6" ht="29" x14ac:dyDescent="0.35">
      <c r="A38" s="7"/>
      <c r="B38" s="11" t="s">
        <v>180</v>
      </c>
      <c r="C38" s="7">
        <v>1</v>
      </c>
      <c r="D38" s="7" t="s">
        <v>10</v>
      </c>
      <c r="E38" s="7"/>
      <c r="F38" s="7">
        <f t="shared" ref="F38:F40" si="4">C38*E38</f>
        <v>0</v>
      </c>
    </row>
    <row r="39" spans="1:6" ht="29" x14ac:dyDescent="0.35">
      <c r="A39" s="7"/>
      <c r="B39" s="11" t="s">
        <v>185</v>
      </c>
      <c r="C39" s="7">
        <v>1</v>
      </c>
      <c r="D39" s="7" t="s">
        <v>10</v>
      </c>
      <c r="E39" s="7"/>
      <c r="F39" s="7">
        <f t="shared" si="4"/>
        <v>0</v>
      </c>
    </row>
    <row r="40" spans="1:6" ht="29" x14ac:dyDescent="0.35">
      <c r="A40" s="7"/>
      <c r="B40" s="11" t="s">
        <v>186</v>
      </c>
      <c r="C40" s="7">
        <v>1</v>
      </c>
      <c r="D40" s="7" t="s">
        <v>10</v>
      </c>
      <c r="E40" s="7"/>
      <c r="F40" s="7">
        <f t="shared" si="4"/>
        <v>0</v>
      </c>
    </row>
    <row r="41" spans="1:6" x14ac:dyDescent="0.35">
      <c r="A41" s="7"/>
      <c r="B41" s="6"/>
      <c r="C41" s="7"/>
      <c r="D41" s="7"/>
      <c r="E41" s="7"/>
      <c r="F41" s="7"/>
    </row>
    <row r="42" spans="1:6" x14ac:dyDescent="0.35">
      <c r="A42" s="45"/>
      <c r="B42" s="46" t="s">
        <v>187</v>
      </c>
      <c r="C42" s="7"/>
      <c r="D42" s="7"/>
      <c r="E42" s="7"/>
      <c r="F42" s="7">
        <f>SUM(F5:F41)</f>
        <v>0</v>
      </c>
    </row>
    <row r="43" spans="1:6" x14ac:dyDescent="0.35">
      <c r="A43" s="7"/>
      <c r="B43" s="6"/>
      <c r="C43" s="7"/>
      <c r="D43" s="7"/>
      <c r="E43" s="7"/>
      <c r="F43" s="7"/>
    </row>
    <row r="44" spans="1:6" x14ac:dyDescent="0.35">
      <c r="A44" s="16">
        <v>5</v>
      </c>
      <c r="B44" s="15" t="s">
        <v>178</v>
      </c>
      <c r="C44" s="7"/>
      <c r="D44" s="7"/>
      <c r="E44" s="7">
        <f>F42*0.05</f>
        <v>0</v>
      </c>
      <c r="F44" s="7">
        <f>E44</f>
        <v>0</v>
      </c>
    </row>
    <row r="45" spans="1:6" x14ac:dyDescent="0.35">
      <c r="A45" s="16"/>
      <c r="B45" s="15"/>
      <c r="C45" s="7"/>
      <c r="D45" s="7"/>
      <c r="E45" s="7"/>
      <c r="F45" s="7"/>
    </row>
    <row r="46" spans="1:6" ht="29" x14ac:dyDescent="0.35">
      <c r="A46" s="45">
        <v>6</v>
      </c>
      <c r="B46" s="46" t="s">
        <v>53</v>
      </c>
      <c r="C46" s="7"/>
      <c r="D46" s="7"/>
      <c r="E46" s="7">
        <f>F42*0.1</f>
        <v>0</v>
      </c>
      <c r="F46" s="7">
        <f>E46</f>
        <v>0</v>
      </c>
    </row>
    <row r="47" spans="1:6" x14ac:dyDescent="0.35">
      <c r="A47" s="7"/>
      <c r="B47" s="6"/>
      <c r="C47" s="7"/>
      <c r="D47" s="7"/>
      <c r="E47" s="7"/>
      <c r="F47" s="7"/>
    </row>
    <row r="48" spans="1:6" x14ac:dyDescent="0.35">
      <c r="A48" s="38"/>
      <c r="B48" s="47" t="s">
        <v>179</v>
      </c>
      <c r="C48" s="38"/>
      <c r="D48" s="38"/>
      <c r="E48" s="38"/>
      <c r="F48" s="38">
        <f>SUM(F42:F47)</f>
        <v>0</v>
      </c>
    </row>
    <row r="49" spans="1:6" x14ac:dyDescent="0.35">
      <c r="A49" s="7"/>
      <c r="B49" s="6"/>
      <c r="C49" s="7"/>
      <c r="D49" s="7"/>
      <c r="E49" s="7"/>
      <c r="F49" s="7"/>
    </row>
  </sheetData>
  <mergeCells count="1">
    <mergeCell ref="A1:F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6A2D475CC83F47A2A50EFF97486198" ma:contentTypeVersion="8" ma:contentTypeDescription="Create a new document." ma:contentTypeScope="" ma:versionID="1fcb3247238c58ad507adb92056a49ab">
  <xsd:schema xmlns:xsd="http://www.w3.org/2001/XMLSchema" xmlns:xs="http://www.w3.org/2001/XMLSchema" xmlns:p="http://schemas.microsoft.com/office/2006/metadata/properties" xmlns:ns2="25da1d32-a17e-44e1-b3dd-dd167e0b3c34" targetNamespace="http://schemas.microsoft.com/office/2006/metadata/properties" ma:root="true" ma:fieldsID="758f4b597a2a8504eed5edd49a1d9a0d" ns2:_="">
    <xsd:import namespace="25da1d32-a17e-44e1-b3dd-dd167e0b3c3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da1d32-a17e-44e1-b3dd-dd167e0b3c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3" nillable="true" ma:displayName="MediaServiceDateTaken" ma:hidden="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F1FBB7-6BFF-426E-9105-6F811C9CBB03}">
  <ds:schemaRefs>
    <ds:schemaRef ds:uri="http://schemas.microsoft.com/office/infopath/2007/PartnerControls"/>
    <ds:schemaRef ds:uri="http://schemas.microsoft.com/office/2006/documentManagement/types"/>
    <ds:schemaRef ds:uri="http://purl.org/dc/dcmitype/"/>
    <ds:schemaRef ds:uri="http://purl.org/dc/elements/1.1/"/>
    <ds:schemaRef ds:uri="http://purl.org/dc/terms/"/>
    <ds:schemaRef ds:uri="http://www.w3.org/XML/1998/namespace"/>
    <ds:schemaRef ds:uri="http://schemas.openxmlformats.org/package/2006/metadata/core-properties"/>
    <ds:schemaRef ds:uri="25da1d32-a17e-44e1-b3dd-dd167e0b3c34"/>
    <ds:schemaRef ds:uri="http://schemas.microsoft.com/office/2006/metadata/properties"/>
  </ds:schemaRefs>
</ds:datastoreItem>
</file>

<file path=customXml/itemProps2.xml><?xml version="1.0" encoding="utf-8"?>
<ds:datastoreItem xmlns:ds="http://schemas.openxmlformats.org/officeDocument/2006/customXml" ds:itemID="{35079824-76AE-4BEA-A930-ED74E4AF365B}">
  <ds:schemaRefs>
    <ds:schemaRef ds:uri="http://schemas.microsoft.com/sharepoint/v3/contenttype/forms"/>
  </ds:schemaRefs>
</ds:datastoreItem>
</file>

<file path=customXml/itemProps3.xml><?xml version="1.0" encoding="utf-8"?>
<ds:datastoreItem xmlns:ds="http://schemas.openxmlformats.org/officeDocument/2006/customXml" ds:itemID="{6919AE43-D602-4578-9B5F-0DC0D8402D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da1d32-a17e-44e1-b3dd-dd167e0b3c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School BOQ </vt:lpstr>
      <vt:lpstr>Latrine BOQ</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Sadural, Ariel</dc:creator>
  <cp:keywords/>
  <dc:description/>
  <cp:lastModifiedBy>Sadural, Ariel</cp:lastModifiedBy>
  <cp:revision/>
  <dcterms:created xsi:type="dcterms:W3CDTF">2022-06-08T05:00:55Z</dcterms:created>
  <dcterms:modified xsi:type="dcterms:W3CDTF">2022-06-24T16:36:13Z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0x0101005B6A2D475CC83F47A2A50EFF97486198</vt:lpwstr>
  </property>
</Properties>
</file>